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roup Companies\(HIAMS)AM Procurement\Controlled Documents\Supplier Handbook\17 - Georgia Specific Requirements\GA\"/>
    </mc:Choice>
  </mc:AlternateContent>
  <xr:revisionPtr revIDLastSave="0" documentId="13_ncr:1_{9380A94B-53B6-4582-9AB1-02BCD0B6398E}" xr6:coauthVersionLast="47" xr6:coauthVersionMax="47" xr10:uidLastSave="{00000000-0000-0000-0000-000000000000}"/>
  <bookViews>
    <workbookView xWindow="-28920" yWindow="-120" windowWidth="29040" windowHeight="15720" xr2:uid="{9A090595-FEA2-4E21-B142-1B030D1F90AB}"/>
  </bookViews>
  <sheets>
    <sheet name="WEEKLY Requirement" sheetId="1" r:id="rId1"/>
    <sheet name="ANNUAL MONTHLY Requitement" sheetId="2" r:id="rId2"/>
  </sheets>
  <definedNames>
    <definedName name="_Order1" hidden="1">255</definedName>
    <definedName name="_Order2" hidden="1">255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2" l="1"/>
  <c r="J27" i="2"/>
  <c r="J28" i="2"/>
  <c r="I25" i="2"/>
  <c r="I30" i="2"/>
  <c r="I31" i="2"/>
  <c r="H25" i="2"/>
  <c r="H29" i="2"/>
  <c r="G25" i="2"/>
  <c r="G29" i="2"/>
  <c r="F25" i="2"/>
  <c r="F27" i="2"/>
  <c r="F28" i="2"/>
  <c r="E25" i="2"/>
  <c r="E30" i="2"/>
  <c r="E31" i="2"/>
  <c r="D25" i="2"/>
  <c r="D29" i="2"/>
  <c r="J14" i="2"/>
  <c r="J19" i="2"/>
  <c r="J22" i="2"/>
  <c r="I14" i="2"/>
  <c r="I19" i="2"/>
  <c r="I22" i="2"/>
  <c r="H14" i="2"/>
  <c r="H19" i="2"/>
  <c r="H22" i="2"/>
  <c r="G14" i="2"/>
  <c r="G19" i="2"/>
  <c r="G22" i="2"/>
  <c r="F14" i="2"/>
  <c r="F19" i="2"/>
  <c r="F22" i="2"/>
  <c r="E14" i="2"/>
  <c r="E19" i="2"/>
  <c r="E22" i="2"/>
  <c r="D14" i="2"/>
  <c r="D19" i="2"/>
  <c r="D22" i="2"/>
  <c r="A10" i="2"/>
  <c r="F8" i="2"/>
  <c r="D8" i="2"/>
  <c r="E8" i="2"/>
  <c r="J27" i="1"/>
  <c r="I27" i="1"/>
  <c r="H27" i="1"/>
  <c r="G27" i="1"/>
  <c r="F27" i="1"/>
  <c r="E27" i="1"/>
  <c r="D27" i="1"/>
  <c r="J26" i="1"/>
  <c r="I26" i="1"/>
  <c r="H26" i="1"/>
  <c r="G26" i="1"/>
  <c r="F26" i="1"/>
  <c r="E26" i="1"/>
  <c r="D26" i="1"/>
  <c r="J25" i="1"/>
  <c r="J31" i="1"/>
  <c r="I25" i="1"/>
  <c r="I31" i="1"/>
  <c r="H25" i="1"/>
  <c r="H29" i="1"/>
  <c r="H30" i="1"/>
  <c r="G25" i="1"/>
  <c r="G32" i="1"/>
  <c r="G33" i="1"/>
  <c r="F25" i="1"/>
  <c r="F31" i="1"/>
  <c r="E25" i="1"/>
  <c r="E31" i="1"/>
  <c r="D25" i="1"/>
  <c r="D29" i="1"/>
  <c r="D30" i="1"/>
  <c r="J14" i="1"/>
  <c r="J19" i="1"/>
  <c r="J22" i="1"/>
  <c r="I14" i="1"/>
  <c r="I19" i="1"/>
  <c r="I22" i="1"/>
  <c r="H14" i="1"/>
  <c r="H19" i="1"/>
  <c r="H22" i="1"/>
  <c r="G14" i="1"/>
  <c r="G19" i="1"/>
  <c r="G22" i="1"/>
  <c r="F14" i="1"/>
  <c r="F19" i="1"/>
  <c r="F22" i="1"/>
  <c r="E14" i="1"/>
  <c r="E19" i="1"/>
  <c r="E22" i="1"/>
  <c r="D14" i="1"/>
  <c r="D19" i="1"/>
  <c r="D22" i="1"/>
  <c r="B8" i="1"/>
  <c r="D8" i="1"/>
  <c r="E8" i="1"/>
  <c r="I26" i="2"/>
  <c r="E26" i="2"/>
  <c r="H26" i="2"/>
  <c r="D26" i="2"/>
  <c r="G26" i="2"/>
  <c r="J26" i="2"/>
  <c r="F26" i="2"/>
  <c r="D28" i="1"/>
  <c r="H28" i="1"/>
  <c r="E29" i="1"/>
  <c r="E30" i="1"/>
  <c r="I29" i="1"/>
  <c r="I30" i="1"/>
  <c r="G31" i="1"/>
  <c r="D32" i="1"/>
  <c r="D33" i="1"/>
  <c r="H32" i="1"/>
  <c r="H33" i="1"/>
  <c r="G27" i="2"/>
  <c r="G28" i="2"/>
  <c r="E29" i="2"/>
  <c r="I29" i="2"/>
  <c r="F30" i="2"/>
  <c r="F31" i="2"/>
  <c r="J30" i="2"/>
  <c r="J31" i="2"/>
  <c r="E28" i="1"/>
  <c r="I28" i="1"/>
  <c r="F29" i="1"/>
  <c r="F30" i="1"/>
  <c r="J29" i="1"/>
  <c r="J30" i="1"/>
  <c r="D31" i="1"/>
  <c r="H31" i="1"/>
  <c r="E32" i="1"/>
  <c r="E33" i="1"/>
  <c r="I32" i="1"/>
  <c r="I33" i="1"/>
  <c r="D27" i="2"/>
  <c r="D28" i="2"/>
  <c r="H27" i="2"/>
  <c r="H28" i="2"/>
  <c r="F29" i="2"/>
  <c r="J29" i="2"/>
  <c r="G30" i="2"/>
  <c r="G31" i="2"/>
  <c r="F28" i="1"/>
  <c r="J28" i="1"/>
  <c r="G29" i="1"/>
  <c r="G30" i="1"/>
  <c r="F32" i="1"/>
  <c r="F33" i="1"/>
  <c r="J32" i="1"/>
  <c r="J33" i="1"/>
  <c r="E27" i="2"/>
  <c r="E28" i="2"/>
  <c r="I27" i="2"/>
  <c r="I28" i="2"/>
  <c r="D30" i="2"/>
  <c r="D31" i="2"/>
  <c r="H30" i="2"/>
  <c r="H31" i="2"/>
  <c r="G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Molly DeWolfe</author>
  </authors>
  <commentList>
    <comment ref="C33" authorId="0" shapeId="0" xr:uid="{3944B111-238C-478F-91AC-64A990DCCB39}">
      <text>
        <r>
          <rPr>
            <sz val="12"/>
            <color indexed="81"/>
            <rFont val="Tahoma"/>
            <family val="2"/>
          </rPr>
          <t xml:space="preserve">85% or above is NOK
79% or less is OK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Molly DeWolfe</author>
  </authors>
  <commentList>
    <comment ref="C31" authorId="0" shapeId="0" xr:uid="{7537A80B-797F-4241-8734-D7519F490870}">
      <text>
        <r>
          <rPr>
            <sz val="12"/>
            <color indexed="81"/>
            <rFont val="Tahoma"/>
            <family val="2"/>
          </rPr>
          <t>85% or above is NOK
79% or less is OK</t>
        </r>
      </text>
    </comment>
  </commentList>
</comments>
</file>

<file path=xl/sharedStrings.xml><?xml version="1.0" encoding="utf-8"?>
<sst xmlns="http://schemas.openxmlformats.org/spreadsheetml/2006/main" count="98" uniqueCount="56">
  <si>
    <t>Supplier Capacity Self Assessment</t>
  </si>
  <si>
    <t>Supplier Name</t>
  </si>
  <si>
    <t>Part(s) Name</t>
  </si>
  <si>
    <t>** shaded areas are pre-calculated **</t>
  </si>
  <si>
    <t>Part(s) Number</t>
  </si>
  <si>
    <t>**blank areas to be completed by the supplier**</t>
  </si>
  <si>
    <t>LCR = Lean  Capacity Requirement 
MCR = Maximum Capacity Requirement</t>
  </si>
  <si>
    <t>Working Days per Year</t>
  </si>
  <si>
    <t>Quoted Peak Annual Volume</t>
  </si>
  <si>
    <t>Daily LCR Requirement</t>
  </si>
  <si>
    <t>Daily MCR Requirement</t>
  </si>
  <si>
    <t>APW</t>
  </si>
  <si>
    <t>MPW</t>
  </si>
  <si>
    <t>6=</t>
  </si>
  <si>
    <t>Operation #</t>
  </si>
  <si>
    <t>Item</t>
  </si>
  <si>
    <t>Operation Name</t>
  </si>
  <si>
    <t>Operation Available Capacity</t>
  </si>
  <si>
    <t>Shifts per Day</t>
  </si>
  <si>
    <t>Gross Minutes Per Shift</t>
  </si>
  <si>
    <t xml:space="preserve">Gross Minutes Available per Day </t>
  </si>
  <si>
    <t>Scheduled Break/Lunch (minutes per 24 hr day)</t>
  </si>
  <si>
    <t>Changeovers/Tool Changes (minutes per day)</t>
  </si>
  <si>
    <t>Planned Maintenance (minutes per day)</t>
  </si>
  <si>
    <t>Unscheduled Downtime (minutes per day)</t>
  </si>
  <si>
    <t>Net Available Minutes/day</t>
  </si>
  <si>
    <t>Capacity Utilization</t>
  </si>
  <si>
    <t>Time allocated for other Astemo part numbers (minutes per day)</t>
  </si>
  <si>
    <t>Time allocated for other customers (minutes per day)</t>
  </si>
  <si>
    <t>Net Minutes Available/day for Study Parts</t>
  </si>
  <si>
    <r>
      <t>Cycle Time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Per Part </t>
    </r>
    <r>
      <rPr>
        <b/>
        <sz val="12"/>
        <rFont val="Arial"/>
        <family val="2"/>
      </rPr>
      <t>(seconds)</t>
    </r>
  </si>
  <si>
    <t>% Defect Rate</t>
  </si>
  <si>
    <t>Estimated Throughput for study parts per day</t>
  </si>
  <si>
    <t>Quoted or Contractual parts per day based on APW</t>
  </si>
  <si>
    <t>Quoted or Contractual parts per 6 day based on MPW</t>
  </si>
  <si>
    <t>APW (5 days per week)</t>
  </si>
  <si>
    <t>***MPW (6 days per week)</t>
  </si>
  <si>
    <t>***RESULT OF MPW CAPACITY</t>
  </si>
  <si>
    <t>Good Parts per hr</t>
  </si>
  <si>
    <t>% Utilization of Equipment</t>
  </si>
  <si>
    <t>RESULT OF EQUIPMENT UTILIZATION</t>
  </si>
  <si>
    <t>Supplier Authorized Signature :</t>
  </si>
  <si>
    <t xml:space="preserve">Date: </t>
  </si>
  <si>
    <t xml:space="preserve">Name: </t>
  </si>
  <si>
    <t>Title:</t>
  </si>
  <si>
    <t xml:space="preserve">Phone: </t>
  </si>
  <si>
    <t>(Astemo)AM- GA Approval Signatures</t>
  </si>
  <si>
    <t>QA</t>
  </si>
  <si>
    <t>Purchasing</t>
  </si>
  <si>
    <t>Material Control</t>
  </si>
  <si>
    <t>Monthly Requirement</t>
  </si>
  <si>
    <t>Input Volume Requirement Received from Astemo-GA</t>
  </si>
  <si>
    <t>Working Days per Month</t>
  </si>
  <si>
    <t>Quoted parts per month based on maximum quoted volume</t>
  </si>
  <si>
    <t>**Parts per Month</t>
  </si>
  <si>
    <t>***RESULT OF Monthly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</si>
</sst>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0"/>
  </numFmts>
  <fonts count="9"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2"/>
      <color indexed="81"/>
      <name val="Tahoma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3" applyFont="1" applyAlignment="1" applyProtection="1">
      <alignment horizontal="center" vertical="center" wrapText="1"/>
      <protection locked="0"/>
    </xf>
    <xf numFmtId="0" fontId="3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37" fontId="3" fillId="2" borderId="0" xfId="1" applyNumberFormat="1" applyFont="1" applyFill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vertical="center" textRotation="90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>
      <alignment horizontal="center" vertical="center"/>
    </xf>
    <xf numFmtId="0" fontId="3" fillId="0" borderId="19" xfId="0" applyFont="1" applyBorder="1" applyAlignment="1" applyProtection="1">
      <alignment vertical="center" wrapText="1"/>
      <protection locked="0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164" fontId="3" fillId="0" borderId="17" xfId="0" applyNumberFormat="1" applyFont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17" xfId="0" applyNumberFormat="1" applyFont="1" applyFill="1" applyBorder="1" applyAlignment="1">
      <alignment horizontal="center" vertical="center"/>
    </xf>
    <xf numFmtId="37" fontId="4" fillId="2" borderId="3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164" fontId="4" fillId="2" borderId="3" xfId="2" applyNumberFormat="1" applyFont="1" applyFill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right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1" fontId="3" fillId="2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" fontId="3" fillId="2" borderId="0" xfId="0" applyNumberFormat="1" applyFont="1" applyFill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7" fontId="3" fillId="2" borderId="0" xfId="1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left" vertical="top"/>
      <protection locked="0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3" fillId="2" borderId="18" xfId="0" applyFont="1" applyFill="1" applyBorder="1" applyAlignment="1" applyProtection="1">
      <alignment horizontal="left" vertical="top"/>
      <protection locked="0"/>
    </xf>
    <xf numFmtId="0" fontId="3" fillId="2" borderId="20" xfId="0" applyFont="1" applyFill="1" applyBorder="1" applyAlignment="1" applyProtection="1">
      <alignment horizontal="left" vertical="top"/>
      <protection locked="0"/>
    </xf>
    <xf numFmtId="0" fontId="3" fillId="2" borderId="17" xfId="0" applyFont="1" applyFill="1" applyBorder="1" applyAlignment="1" applyProtection="1">
      <alignment horizontal="left" vertical="top"/>
      <protection locked="0"/>
    </xf>
    <xf numFmtId="0" fontId="3" fillId="2" borderId="21" xfId="0" applyFont="1" applyFill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right" vertical="center"/>
      <protection locked="0"/>
    </xf>
    <xf numFmtId="0" fontId="3" fillId="0" borderId="26" xfId="0" applyFont="1" applyBorder="1" applyAlignment="1" applyProtection="1">
      <alignment horizontal="right" vertic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1" fontId="8" fillId="0" borderId="0" xfId="0" applyNumberFormat="1" applyFont="1" applyAlignment="1" applyProtection="1">
      <alignment horizontal="center" vertical="center" wrapText="1"/>
      <protection locked="0"/>
    </xf>
  </cellXfs>
  <cellStyles count="4">
    <cellStyle name="Comma" xfId="1" builtinId="3"/>
    <cellStyle name="Normal" xfId="0" builtinId="0"/>
    <cellStyle name="Normal 3" xfId="3" xr:uid="{C5104A2E-829F-4192-A68F-28DF0254F1A1}"/>
    <cellStyle name="Percent" xfId="2" builtinId="5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35022-383C-477B-BA80-74A7D95DB3D4}">
  <sheetPr>
    <pageSetUpPr fitToPage="1"/>
  </sheetPr>
  <dimension ref="A1:Z41"/>
  <sheetViews>
    <sheetView showGridLines="0" tabSelected="1" topLeftCell="A13" zoomScale="80" zoomScaleNormal="80" zoomScaleSheetLayoutView="85" workbookViewId="0">
      <selection activeCell="C20" sqref="C20"/>
    </sheetView>
  </sheetViews>
  <sheetFormatPr defaultColWidth="9.140625" defaultRowHeight="15"/>
  <cols>
    <col min="1" max="1" width="19.42578125" style="2" customWidth="1"/>
    <col min="2" max="2" width="2.85546875" style="2" customWidth="1"/>
    <col min="3" max="3" width="24.28515625" style="3" customWidth="1"/>
    <col min="4" max="4" width="18.28515625" style="3" customWidth="1"/>
    <col min="5" max="10" width="18.140625" style="3" customWidth="1"/>
    <col min="11" max="11" width="14" style="2" customWidth="1"/>
    <col min="12" max="12" width="16.28515625" style="2" customWidth="1"/>
    <col min="13" max="13" width="16.140625" style="2" customWidth="1"/>
    <col min="14" max="14" width="12" style="2" customWidth="1"/>
    <col min="15" max="15" width="16.42578125" style="2" customWidth="1"/>
    <col min="16" max="16" width="13.42578125" style="2" customWidth="1"/>
    <col min="17" max="18" width="10" style="2" bestFit="1" customWidth="1"/>
    <col min="19" max="19" width="12.42578125" style="2" bestFit="1" customWidth="1"/>
    <col min="20" max="20" width="15.42578125" style="2" customWidth="1"/>
    <col min="21" max="21" width="11.42578125" style="2" bestFit="1" customWidth="1"/>
    <col min="22" max="22" width="14.85546875" style="2" customWidth="1"/>
    <col min="23" max="23" width="4.7109375" style="2" customWidth="1"/>
    <col min="24" max="28" width="13.85546875" style="2" customWidth="1"/>
    <col min="29" max="16384" width="9.140625" style="2"/>
  </cols>
  <sheetData>
    <row r="1" spans="1:26" ht="23.25">
      <c r="A1" s="1" t="s">
        <v>0</v>
      </c>
    </row>
    <row r="2" spans="1:26" ht="26.25" customHeight="1">
      <c r="A2" s="4" t="s">
        <v>1</v>
      </c>
      <c r="B2" s="56"/>
      <c r="C2" s="56"/>
      <c r="D2" s="56"/>
      <c r="E2" s="56"/>
      <c r="G2" s="2"/>
      <c r="H2" s="2"/>
      <c r="I2" s="2"/>
      <c r="J2" s="2"/>
      <c r="M2" s="5"/>
      <c r="N2" s="5"/>
      <c r="O2" s="5"/>
      <c r="P2" s="5"/>
      <c r="Q2" s="5"/>
      <c r="R2" s="5"/>
    </row>
    <row r="3" spans="1:26" ht="30" customHeight="1">
      <c r="A3" s="4" t="s">
        <v>2</v>
      </c>
      <c r="B3" s="56"/>
      <c r="C3" s="56"/>
      <c r="D3" s="56"/>
      <c r="E3" s="56"/>
      <c r="G3" s="6" t="s">
        <v>3</v>
      </c>
      <c r="H3" s="6"/>
      <c r="I3" s="2"/>
      <c r="J3" s="2"/>
      <c r="M3" s="5"/>
      <c r="N3" s="5"/>
      <c r="O3" s="5"/>
      <c r="P3" s="5"/>
      <c r="Q3" s="5"/>
      <c r="R3" s="5"/>
    </row>
    <row r="4" spans="1:26" ht="37.5" customHeight="1">
      <c r="A4" s="4" t="s">
        <v>4</v>
      </c>
      <c r="B4" s="56"/>
      <c r="C4" s="56"/>
      <c r="D4" s="56"/>
      <c r="E4" s="56"/>
      <c r="G4" s="57" t="s">
        <v>5</v>
      </c>
      <c r="H4" s="57"/>
      <c r="L4" s="5"/>
      <c r="M4" s="5"/>
      <c r="N4" s="5"/>
      <c r="O4" s="5"/>
      <c r="P4" s="5"/>
      <c r="Q4" s="5"/>
      <c r="R4" s="5"/>
    </row>
    <row r="5" spans="1:26" ht="15.6" customHeight="1">
      <c r="A5" s="7"/>
      <c r="B5" s="7"/>
      <c r="C5" s="7"/>
      <c r="D5" s="58" t="s">
        <v>6</v>
      </c>
      <c r="E5" s="58"/>
      <c r="J5" s="8"/>
      <c r="L5" s="5"/>
      <c r="M5" s="5"/>
      <c r="N5" s="5"/>
      <c r="O5" s="5"/>
      <c r="P5" s="5"/>
      <c r="Q5" s="5"/>
      <c r="R5" s="5"/>
    </row>
    <row r="6" spans="1:26" ht="15.75">
      <c r="A6" s="7"/>
      <c r="B6" s="60"/>
      <c r="C6" s="60"/>
      <c r="D6" s="59"/>
      <c r="E6" s="59"/>
      <c r="J6" s="8"/>
      <c r="L6" s="5"/>
      <c r="M6" s="5"/>
      <c r="N6" s="5"/>
      <c r="O6" s="5"/>
      <c r="P6" s="5"/>
      <c r="Q6" s="5"/>
      <c r="R6" s="5"/>
    </row>
    <row r="7" spans="1:26" ht="39.75" customHeight="1">
      <c r="A7" s="10" t="s">
        <v>7</v>
      </c>
      <c r="B7" s="61" t="s">
        <v>8</v>
      </c>
      <c r="C7" s="61"/>
      <c r="D7" s="10" t="s">
        <v>9</v>
      </c>
      <c r="E7" s="10" t="s">
        <v>10</v>
      </c>
      <c r="F7" s="11" t="s">
        <v>11</v>
      </c>
      <c r="G7" s="11" t="s">
        <v>12</v>
      </c>
      <c r="H7" s="9"/>
      <c r="J7" s="2"/>
      <c r="L7" s="5"/>
      <c r="M7" s="5"/>
      <c r="N7" s="5"/>
      <c r="O7" s="5"/>
      <c r="P7" s="5"/>
      <c r="Q7" s="5"/>
      <c r="R7" s="5"/>
      <c r="S7" s="12"/>
      <c r="T7" s="12"/>
      <c r="U7" s="13"/>
      <c r="V7" s="13"/>
      <c r="W7" s="13"/>
    </row>
    <row r="8" spans="1:26" ht="41.25" customHeight="1">
      <c r="A8" s="14">
        <v>235</v>
      </c>
      <c r="B8" s="62">
        <f>G8*47.5</f>
        <v>0</v>
      </c>
      <c r="C8" s="62"/>
      <c r="D8" s="15">
        <f>(B8/235)</f>
        <v>0</v>
      </c>
      <c r="E8" s="15">
        <f>D8*1.15</f>
        <v>0</v>
      </c>
      <c r="F8" s="16"/>
      <c r="G8" s="16"/>
      <c r="J8" s="2"/>
    </row>
    <row r="9" spans="1:26" ht="16.5" thickBot="1">
      <c r="C9" s="55"/>
      <c r="D9" s="55"/>
      <c r="E9" s="3" t="s">
        <v>13</v>
      </c>
      <c r="J9" s="8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 customHeight="1" thickBot="1">
      <c r="B10" s="72" t="s">
        <v>14</v>
      </c>
      <c r="C10" s="73"/>
      <c r="D10" s="17">
        <v>1</v>
      </c>
      <c r="E10" s="17">
        <v>2</v>
      </c>
      <c r="F10" s="17">
        <v>3</v>
      </c>
      <c r="G10" s="17">
        <v>4</v>
      </c>
      <c r="H10" s="17">
        <v>5</v>
      </c>
      <c r="I10" s="17">
        <v>6</v>
      </c>
      <c r="J10" s="17">
        <v>7</v>
      </c>
    </row>
    <row r="11" spans="1:26" ht="45" customHeight="1" thickBot="1">
      <c r="A11" s="18"/>
      <c r="B11" s="19" t="s">
        <v>15</v>
      </c>
      <c r="C11" s="20" t="s">
        <v>16</v>
      </c>
      <c r="D11" s="21"/>
      <c r="E11" s="22"/>
      <c r="F11" s="22"/>
      <c r="G11" s="22"/>
      <c r="H11" s="22"/>
      <c r="I11" s="22"/>
      <c r="J11" s="22"/>
    </row>
    <row r="12" spans="1:26" ht="45" customHeight="1">
      <c r="A12" s="74" t="s">
        <v>17</v>
      </c>
      <c r="B12" s="23"/>
      <c r="C12" s="24" t="s">
        <v>18</v>
      </c>
      <c r="D12" s="25"/>
      <c r="E12" s="25"/>
      <c r="F12" s="25"/>
      <c r="G12" s="25"/>
      <c r="H12" s="25"/>
      <c r="I12" s="25"/>
      <c r="J12" s="26"/>
      <c r="W12" s="5"/>
      <c r="X12" s="5"/>
      <c r="Y12" s="5"/>
    </row>
    <row r="13" spans="1:26" ht="45" customHeight="1">
      <c r="A13" s="75"/>
      <c r="B13" s="24"/>
      <c r="C13" s="24" t="s">
        <v>19</v>
      </c>
      <c r="D13" s="27"/>
      <c r="E13" s="27"/>
      <c r="F13" s="27"/>
      <c r="G13" s="27"/>
      <c r="H13" s="27"/>
      <c r="I13" s="27"/>
      <c r="J13" s="28"/>
      <c r="W13" s="5"/>
      <c r="X13" s="5"/>
      <c r="Y13" s="5"/>
    </row>
    <row r="14" spans="1:26" ht="45" customHeight="1">
      <c r="A14" s="75"/>
      <c r="B14" s="24"/>
      <c r="C14" s="24" t="s">
        <v>20</v>
      </c>
      <c r="D14" s="29">
        <f>(D12*D13)</f>
        <v>0</v>
      </c>
      <c r="E14" s="29">
        <f t="shared" ref="E14:J14" si="0">(E12*E13)</f>
        <v>0</v>
      </c>
      <c r="F14" s="29">
        <f t="shared" si="0"/>
        <v>0</v>
      </c>
      <c r="G14" s="29">
        <f t="shared" si="0"/>
        <v>0</v>
      </c>
      <c r="H14" s="29">
        <f t="shared" si="0"/>
        <v>0</v>
      </c>
      <c r="I14" s="29">
        <f t="shared" si="0"/>
        <v>0</v>
      </c>
      <c r="J14" s="29">
        <f t="shared" si="0"/>
        <v>0</v>
      </c>
      <c r="W14" s="5"/>
      <c r="X14" s="5"/>
      <c r="Y14" s="5"/>
    </row>
    <row r="15" spans="1:26" ht="45" customHeight="1">
      <c r="A15" s="75"/>
      <c r="B15" s="24"/>
      <c r="C15" s="24" t="s">
        <v>21</v>
      </c>
      <c r="D15" s="27"/>
      <c r="E15" s="27"/>
      <c r="F15" s="27"/>
      <c r="G15" s="27"/>
      <c r="H15" s="27"/>
      <c r="I15" s="27"/>
      <c r="J15" s="28"/>
    </row>
    <row r="16" spans="1:26" ht="45" customHeight="1">
      <c r="A16" s="75"/>
      <c r="B16" s="24"/>
      <c r="C16" s="24" t="s">
        <v>22</v>
      </c>
      <c r="D16" s="27"/>
      <c r="E16" s="27"/>
      <c r="F16" s="27"/>
      <c r="G16" s="27"/>
      <c r="H16" s="27"/>
      <c r="I16" s="27"/>
      <c r="J16" s="28"/>
    </row>
    <row r="17" spans="1:10" ht="45" customHeight="1">
      <c r="A17" s="75"/>
      <c r="B17" s="24"/>
      <c r="C17" s="24" t="s">
        <v>23</v>
      </c>
      <c r="D17" s="27"/>
      <c r="E17" s="27"/>
      <c r="F17" s="27"/>
      <c r="G17" s="27"/>
      <c r="H17" s="27"/>
      <c r="I17" s="27"/>
      <c r="J17" s="28"/>
    </row>
    <row r="18" spans="1:10" ht="45" customHeight="1">
      <c r="A18" s="75"/>
      <c r="B18" s="24"/>
      <c r="C18" s="24" t="s">
        <v>24</v>
      </c>
      <c r="D18" s="27"/>
      <c r="E18" s="27"/>
      <c r="F18" s="27"/>
      <c r="G18" s="27"/>
      <c r="H18" s="27"/>
      <c r="I18" s="27"/>
      <c r="J18" s="28"/>
    </row>
    <row r="19" spans="1:10" ht="45" customHeight="1" thickBot="1">
      <c r="A19" s="76"/>
      <c r="B19" s="30"/>
      <c r="C19" s="30" t="s">
        <v>25</v>
      </c>
      <c r="D19" s="31">
        <f>D14-D15-D16-D17-D18</f>
        <v>0</v>
      </c>
      <c r="E19" s="31">
        <f t="shared" ref="E19:J19" si="1">E14-E15-E16-E17-E18</f>
        <v>0</v>
      </c>
      <c r="F19" s="31">
        <f t="shared" si="1"/>
        <v>0</v>
      </c>
      <c r="G19" s="31">
        <f t="shared" si="1"/>
        <v>0</v>
      </c>
      <c r="H19" s="31">
        <f t="shared" si="1"/>
        <v>0</v>
      </c>
      <c r="I19" s="31">
        <f t="shared" si="1"/>
        <v>0</v>
      </c>
      <c r="J19" s="32">
        <f t="shared" si="1"/>
        <v>0</v>
      </c>
    </row>
    <row r="20" spans="1:10" ht="45" customHeight="1" thickBot="1">
      <c r="A20" s="77" t="s">
        <v>26</v>
      </c>
      <c r="B20" s="23"/>
      <c r="C20" s="23" t="s">
        <v>27</v>
      </c>
      <c r="D20" s="25"/>
      <c r="E20" s="25"/>
      <c r="F20" s="25"/>
      <c r="G20" s="25"/>
      <c r="H20" s="25"/>
      <c r="I20" s="25"/>
      <c r="J20" s="26"/>
    </row>
    <row r="21" spans="1:10" ht="45" customHeight="1">
      <c r="A21" s="78"/>
      <c r="B21" s="23"/>
      <c r="C21" s="23" t="s">
        <v>28</v>
      </c>
      <c r="D21" s="25"/>
      <c r="E21" s="25"/>
      <c r="F21" s="25"/>
      <c r="G21" s="25"/>
      <c r="H21" s="25"/>
      <c r="I21" s="25"/>
      <c r="J21" s="26"/>
    </row>
    <row r="22" spans="1:10" ht="45" customHeight="1">
      <c r="A22" s="78"/>
      <c r="B22" s="24"/>
      <c r="C22" s="24" t="s">
        <v>29</v>
      </c>
      <c r="D22" s="29">
        <f>D19-(D20+D21)</f>
        <v>0</v>
      </c>
      <c r="E22" s="29">
        <f t="shared" ref="E22:J22" si="2">E19-(E20+E21)</f>
        <v>0</v>
      </c>
      <c r="F22" s="29">
        <f t="shared" si="2"/>
        <v>0</v>
      </c>
      <c r="G22" s="29">
        <f t="shared" si="2"/>
        <v>0</v>
      </c>
      <c r="H22" s="29">
        <f t="shared" si="2"/>
        <v>0</v>
      </c>
      <c r="I22" s="29">
        <f t="shared" si="2"/>
        <v>0</v>
      </c>
      <c r="J22" s="29">
        <f t="shared" si="2"/>
        <v>0</v>
      </c>
    </row>
    <row r="23" spans="1:10" ht="45" customHeight="1">
      <c r="A23" s="78"/>
      <c r="B23" s="24"/>
      <c r="C23" s="24" t="s">
        <v>30</v>
      </c>
      <c r="D23" s="27"/>
      <c r="E23" s="27"/>
      <c r="F23" s="27"/>
      <c r="G23" s="27"/>
      <c r="H23" s="27"/>
      <c r="I23" s="27"/>
      <c r="J23" s="28"/>
    </row>
    <row r="24" spans="1:10" ht="45" customHeight="1">
      <c r="A24" s="78"/>
      <c r="B24" s="24"/>
      <c r="C24" s="24" t="s">
        <v>31</v>
      </c>
      <c r="D24" s="33"/>
      <c r="E24" s="33"/>
      <c r="F24" s="33"/>
      <c r="G24" s="33"/>
      <c r="H24" s="33"/>
      <c r="I24" s="33"/>
      <c r="J24" s="34"/>
    </row>
    <row r="25" spans="1:10" ht="45" customHeight="1">
      <c r="A25" s="78"/>
      <c r="B25" s="24"/>
      <c r="C25" s="24" t="s">
        <v>32</v>
      </c>
      <c r="D25" s="35">
        <f>IF(D23&lt;&gt;0,(1-D24)*D22*60/D23,0)</f>
        <v>0</v>
      </c>
      <c r="E25" s="35">
        <f t="shared" ref="E25:J25" si="3">IF(E23&lt;&gt;0,(1-E24)*E22*60/E23,0)</f>
        <v>0</v>
      </c>
      <c r="F25" s="35">
        <f t="shared" si="3"/>
        <v>0</v>
      </c>
      <c r="G25" s="35">
        <f t="shared" si="3"/>
        <v>0</v>
      </c>
      <c r="H25" s="35">
        <f t="shared" si="3"/>
        <v>0</v>
      </c>
      <c r="I25" s="35">
        <f t="shared" si="3"/>
        <v>0</v>
      </c>
      <c r="J25" s="36">
        <f t="shared" si="3"/>
        <v>0</v>
      </c>
    </row>
    <row r="26" spans="1:10" ht="50.25" customHeight="1">
      <c r="A26" s="78"/>
      <c r="B26" s="24"/>
      <c r="C26" s="24" t="s">
        <v>33</v>
      </c>
      <c r="D26" s="37">
        <f>$F$8</f>
        <v>0</v>
      </c>
      <c r="E26" s="37">
        <f t="shared" ref="E26:J26" si="4">$F$8</f>
        <v>0</v>
      </c>
      <c r="F26" s="37">
        <f t="shared" si="4"/>
        <v>0</v>
      </c>
      <c r="G26" s="37">
        <f t="shared" si="4"/>
        <v>0</v>
      </c>
      <c r="H26" s="37">
        <f t="shared" si="4"/>
        <v>0</v>
      </c>
      <c r="I26" s="37">
        <f t="shared" si="4"/>
        <v>0</v>
      </c>
      <c r="J26" s="37">
        <f t="shared" si="4"/>
        <v>0</v>
      </c>
    </row>
    <row r="27" spans="1:10" ht="50.25" customHeight="1">
      <c r="A27" s="78"/>
      <c r="B27" s="24"/>
      <c r="C27" s="24" t="s">
        <v>34</v>
      </c>
      <c r="D27" s="37">
        <f>$G$8</f>
        <v>0</v>
      </c>
      <c r="E27" s="37">
        <f t="shared" ref="E27:J27" si="5">$G$8</f>
        <v>0</v>
      </c>
      <c r="F27" s="37">
        <f t="shared" si="5"/>
        <v>0</v>
      </c>
      <c r="G27" s="37">
        <f t="shared" si="5"/>
        <v>0</v>
      </c>
      <c r="H27" s="37">
        <f t="shared" si="5"/>
        <v>0</v>
      </c>
      <c r="I27" s="37">
        <f t="shared" si="5"/>
        <v>0</v>
      </c>
      <c r="J27" s="37">
        <f t="shared" si="5"/>
        <v>0</v>
      </c>
    </row>
    <row r="28" spans="1:10" ht="45" customHeight="1">
      <c r="A28" s="78"/>
      <c r="B28" s="24"/>
      <c r="C28" s="24" t="s">
        <v>35</v>
      </c>
      <c r="D28" s="29">
        <f>D25*5</f>
        <v>0</v>
      </c>
      <c r="E28" s="29">
        <f t="shared" ref="E28:J28" si="6">E25*5</f>
        <v>0</v>
      </c>
      <c r="F28" s="29">
        <f t="shared" si="6"/>
        <v>0</v>
      </c>
      <c r="G28" s="29">
        <f t="shared" si="6"/>
        <v>0</v>
      </c>
      <c r="H28" s="29">
        <f t="shared" si="6"/>
        <v>0</v>
      </c>
      <c r="I28" s="29">
        <f t="shared" si="6"/>
        <v>0</v>
      </c>
      <c r="J28" s="29">
        <f t="shared" si="6"/>
        <v>0</v>
      </c>
    </row>
    <row r="29" spans="1:10" ht="45" customHeight="1">
      <c r="A29" s="78"/>
      <c r="B29" s="24"/>
      <c r="C29" s="24" t="s">
        <v>36</v>
      </c>
      <c r="D29" s="29">
        <f>D25*6</f>
        <v>0</v>
      </c>
      <c r="E29" s="29">
        <f t="shared" ref="E29:J29" si="7">E25*6</f>
        <v>0</v>
      </c>
      <c r="F29" s="29">
        <f t="shared" si="7"/>
        <v>0</v>
      </c>
      <c r="G29" s="29">
        <f t="shared" si="7"/>
        <v>0</v>
      </c>
      <c r="H29" s="29">
        <f t="shared" si="7"/>
        <v>0</v>
      </c>
      <c r="I29" s="29">
        <f t="shared" si="7"/>
        <v>0</v>
      </c>
      <c r="J29" s="29">
        <f t="shared" si="7"/>
        <v>0</v>
      </c>
    </row>
    <row r="30" spans="1:10" ht="45" customHeight="1" thickBot="1">
      <c r="A30" s="78"/>
      <c r="B30" s="24"/>
      <c r="C30" s="24" t="s">
        <v>37</v>
      </c>
      <c r="D30" s="38" t="str">
        <f t="shared" ref="D30:J30" si="8">IF(D29&gt;=D27,"OK", "NOK")</f>
        <v>OK</v>
      </c>
      <c r="E30" s="38" t="str">
        <f t="shared" si="8"/>
        <v>OK</v>
      </c>
      <c r="F30" s="38" t="str">
        <f t="shared" si="8"/>
        <v>OK</v>
      </c>
      <c r="G30" s="38" t="str">
        <f t="shared" si="8"/>
        <v>OK</v>
      </c>
      <c r="H30" s="38" t="str">
        <f t="shared" si="8"/>
        <v>OK</v>
      </c>
      <c r="I30" s="38" t="str">
        <f t="shared" si="8"/>
        <v>OK</v>
      </c>
      <c r="J30" s="38" t="str">
        <f t="shared" si="8"/>
        <v>OK</v>
      </c>
    </row>
    <row r="31" spans="1:10" ht="45" customHeight="1">
      <c r="A31" s="78"/>
      <c r="B31" s="24"/>
      <c r="C31" s="24" t="s">
        <v>38</v>
      </c>
      <c r="D31" s="39">
        <f>D25/24</f>
        <v>0</v>
      </c>
      <c r="E31" s="39">
        <f t="shared" ref="E31:J31" si="9">E25/24</f>
        <v>0</v>
      </c>
      <c r="F31" s="39">
        <f t="shared" si="9"/>
        <v>0</v>
      </c>
      <c r="G31" s="39">
        <f t="shared" si="9"/>
        <v>0</v>
      </c>
      <c r="H31" s="39">
        <f t="shared" si="9"/>
        <v>0</v>
      </c>
      <c r="I31" s="39">
        <f t="shared" si="9"/>
        <v>0</v>
      </c>
      <c r="J31" s="39">
        <f t="shared" si="9"/>
        <v>0</v>
      </c>
    </row>
    <row r="32" spans="1:10" ht="45" customHeight="1">
      <c r="A32" s="78"/>
      <c r="B32" s="24"/>
      <c r="C32" s="24" t="s">
        <v>39</v>
      </c>
      <c r="D32" s="40">
        <f>IF(D25&lt;&gt;0,(D27/6)/D25,0)</f>
        <v>0</v>
      </c>
      <c r="E32" s="40">
        <f t="shared" ref="E32:J32" si="10">IF(E25&lt;&gt;0,(E27/6)/E25,0)</f>
        <v>0</v>
      </c>
      <c r="F32" s="40">
        <f t="shared" si="10"/>
        <v>0</v>
      </c>
      <c r="G32" s="40">
        <f t="shared" si="10"/>
        <v>0</v>
      </c>
      <c r="H32" s="40">
        <f t="shared" si="10"/>
        <v>0</v>
      </c>
      <c r="I32" s="40">
        <f t="shared" si="10"/>
        <v>0</v>
      </c>
      <c r="J32" s="40">
        <f t="shared" si="10"/>
        <v>0</v>
      </c>
    </row>
    <row r="33" spans="1:10" ht="45" customHeight="1" thickBot="1">
      <c r="A33" s="79"/>
      <c r="B33" s="24"/>
      <c r="C33" s="30" t="s">
        <v>40</v>
      </c>
      <c r="D33" s="38" t="str">
        <f t="shared" ref="D33:J33" si="11">IF(D32&gt;85%,"NOK", "OK")</f>
        <v>OK</v>
      </c>
      <c r="E33" s="38" t="str">
        <f t="shared" si="11"/>
        <v>OK</v>
      </c>
      <c r="F33" s="38" t="str">
        <f t="shared" si="11"/>
        <v>OK</v>
      </c>
      <c r="G33" s="38" t="str">
        <f t="shared" si="11"/>
        <v>OK</v>
      </c>
      <c r="H33" s="38" t="str">
        <f t="shared" si="11"/>
        <v>OK</v>
      </c>
      <c r="I33" s="38" t="str">
        <f t="shared" si="11"/>
        <v>OK</v>
      </c>
      <c r="J33" s="38" t="str">
        <f t="shared" si="11"/>
        <v>OK</v>
      </c>
    </row>
    <row r="34" spans="1:10" ht="15.75" thickBot="1">
      <c r="I34" s="2"/>
      <c r="J34" s="2"/>
    </row>
    <row r="35" spans="1:10" ht="24.75" customHeight="1" thickBot="1">
      <c r="A35" s="80" t="s">
        <v>41</v>
      </c>
      <c r="B35" s="81"/>
      <c r="C35" s="81"/>
      <c r="D35" s="82"/>
      <c r="E35" s="82"/>
      <c r="F35" s="41" t="s">
        <v>42</v>
      </c>
      <c r="G35" s="42"/>
      <c r="H35" s="43"/>
      <c r="I35" s="43"/>
      <c r="J35" s="44"/>
    </row>
    <row r="36" spans="1:10" ht="36.75" customHeight="1" thickBot="1">
      <c r="A36" s="45"/>
      <c r="B36" s="83" t="s">
        <v>43</v>
      </c>
      <c r="C36" s="83"/>
      <c r="D36" s="82"/>
      <c r="E36" s="82"/>
      <c r="F36" s="4" t="s">
        <v>44</v>
      </c>
      <c r="G36" s="46"/>
      <c r="H36" s="4" t="s">
        <v>45</v>
      </c>
      <c r="I36" s="46"/>
      <c r="J36" s="47"/>
    </row>
    <row r="37" spans="1:10" ht="15.75" thickBot="1">
      <c r="A37" s="48"/>
      <c r="B37" s="49"/>
      <c r="C37" s="50"/>
      <c r="D37" s="50"/>
      <c r="E37" s="50"/>
      <c r="F37" s="50"/>
      <c r="G37" s="50"/>
      <c r="H37" s="50"/>
      <c r="I37" s="50"/>
      <c r="J37" s="51"/>
    </row>
    <row r="38" spans="1:10" ht="15.75" thickBot="1"/>
    <row r="39" spans="1:10">
      <c r="A39" s="63" t="s">
        <v>46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>
      <c r="A40" s="66" t="s">
        <v>47</v>
      </c>
      <c r="B40" s="67"/>
      <c r="C40" s="67"/>
      <c r="D40" s="67"/>
      <c r="E40" s="67" t="s">
        <v>48</v>
      </c>
      <c r="F40" s="67"/>
      <c r="G40" s="67"/>
      <c r="H40" s="67" t="s">
        <v>49</v>
      </c>
      <c r="I40" s="67"/>
      <c r="J40" s="70"/>
    </row>
    <row r="41" spans="1:10" ht="15.75" thickBot="1">
      <c r="A41" s="68"/>
      <c r="B41" s="69"/>
      <c r="C41" s="69"/>
      <c r="D41" s="69"/>
      <c r="E41" s="69"/>
      <c r="F41" s="69"/>
      <c r="G41" s="69"/>
      <c r="H41" s="69"/>
      <c r="I41" s="69"/>
      <c r="J41" s="71"/>
    </row>
  </sheetData>
  <sheetProtection selectLockedCells="1"/>
  <mergeCells count="23">
    <mergeCell ref="A39:J39"/>
    <mergeCell ref="A40:D41"/>
    <mergeCell ref="E40:G41"/>
    <mergeCell ref="H40:J41"/>
    <mergeCell ref="B10:C10"/>
    <mergeCell ref="A12:A19"/>
    <mergeCell ref="A20:A33"/>
    <mergeCell ref="A35:C35"/>
    <mergeCell ref="D35:E35"/>
    <mergeCell ref="B36:C36"/>
    <mergeCell ref="D36:E36"/>
    <mergeCell ref="G4:H4"/>
    <mergeCell ref="D5:E6"/>
    <mergeCell ref="B6:C6"/>
    <mergeCell ref="B7:C7"/>
    <mergeCell ref="B8:C8"/>
    <mergeCell ref="C9:D9"/>
    <mergeCell ref="B2:C2"/>
    <mergeCell ref="D2:E2"/>
    <mergeCell ref="B3:C3"/>
    <mergeCell ref="D3:E3"/>
    <mergeCell ref="B4:C4"/>
    <mergeCell ref="D4:E4"/>
  </mergeCells>
  <conditionalFormatting sqref="D30:J30">
    <cfRule type="containsText" dxfId="3" priority="1" stopIfTrue="1" operator="containsText" text="NOK">
      <formula>NOT(ISERROR(SEARCH("NOK",D30)))</formula>
    </cfRule>
  </conditionalFormatting>
  <conditionalFormatting sqref="D33:J33">
    <cfRule type="containsText" dxfId="2" priority="2" stopIfTrue="1" operator="containsText" text="NOK">
      <formula>NOT(ISERROR(SEARCH("NOK",D33)))</formula>
    </cfRule>
  </conditionalFormatting>
  <pageMargins left="0.7" right="0.7" top="0.75" bottom="0.75" header="0.3" footer="0.3"/>
  <pageSetup scale="4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0984-D497-4E1C-AAB6-105D51A06E68}">
  <sheetPr>
    <pageSetUpPr fitToPage="1"/>
  </sheetPr>
  <dimension ref="A1:Z39"/>
  <sheetViews>
    <sheetView showGridLines="0" topLeftCell="A13" zoomScale="80" zoomScaleNormal="80" zoomScaleSheetLayoutView="85" workbookViewId="0">
      <selection activeCell="C20" sqref="C20"/>
    </sheetView>
  </sheetViews>
  <sheetFormatPr defaultColWidth="9.140625" defaultRowHeight="15"/>
  <cols>
    <col min="1" max="1" width="19.42578125" style="2" customWidth="1"/>
    <col min="2" max="2" width="2.85546875" style="2" customWidth="1"/>
    <col min="3" max="3" width="24.28515625" style="3" customWidth="1"/>
    <col min="4" max="4" width="18.28515625" style="3" customWidth="1"/>
    <col min="5" max="10" width="18.140625" style="3" customWidth="1"/>
    <col min="11" max="11" width="14" style="2" customWidth="1"/>
    <col min="12" max="12" width="16.28515625" style="2" customWidth="1"/>
    <col min="13" max="13" width="16.140625" style="2" customWidth="1"/>
    <col min="14" max="14" width="12" style="2" customWidth="1"/>
    <col min="15" max="15" width="16.42578125" style="2" customWidth="1"/>
    <col min="16" max="16" width="13.42578125" style="2" customWidth="1"/>
    <col min="17" max="18" width="10" style="2" bestFit="1" customWidth="1"/>
    <col min="19" max="19" width="12.42578125" style="2" bestFit="1" customWidth="1"/>
    <col min="20" max="20" width="15.42578125" style="2" customWidth="1"/>
    <col min="21" max="21" width="11.42578125" style="2" bestFit="1" customWidth="1"/>
    <col min="22" max="22" width="14.85546875" style="2" customWidth="1"/>
    <col min="23" max="23" width="4.7109375" style="2" customWidth="1"/>
    <col min="24" max="28" width="13.85546875" style="2" customWidth="1"/>
    <col min="29" max="16384" width="9.140625" style="2"/>
  </cols>
  <sheetData>
    <row r="1" spans="1:26" ht="23.25">
      <c r="A1" s="1" t="s">
        <v>0</v>
      </c>
    </row>
    <row r="2" spans="1:26" ht="26.25" customHeight="1">
      <c r="A2" s="4" t="s">
        <v>1</v>
      </c>
      <c r="B2" s="56"/>
      <c r="C2" s="56"/>
      <c r="D2" s="56"/>
      <c r="E2" s="56"/>
      <c r="G2" s="2"/>
      <c r="H2" s="2"/>
      <c r="I2" s="2"/>
      <c r="J2" s="2"/>
      <c r="M2" s="5"/>
      <c r="N2" s="5"/>
      <c r="O2" s="5"/>
      <c r="P2" s="5"/>
      <c r="Q2" s="5"/>
      <c r="R2" s="5"/>
    </row>
    <row r="3" spans="1:26" ht="30" customHeight="1">
      <c r="A3" s="4" t="s">
        <v>2</v>
      </c>
      <c r="B3" s="56"/>
      <c r="C3" s="56"/>
      <c r="D3" s="56"/>
      <c r="E3" s="56"/>
      <c r="G3" s="6" t="s">
        <v>3</v>
      </c>
      <c r="H3" s="6"/>
      <c r="I3" s="2"/>
      <c r="J3" s="2"/>
      <c r="M3" s="5"/>
      <c r="N3" s="5"/>
      <c r="O3" s="5"/>
      <c r="P3" s="5"/>
      <c r="Q3" s="5"/>
      <c r="R3" s="5"/>
    </row>
    <row r="4" spans="1:26" ht="37.5" customHeight="1">
      <c r="A4" s="4" t="s">
        <v>4</v>
      </c>
      <c r="B4" s="56"/>
      <c r="C4" s="56"/>
      <c r="D4" s="56"/>
      <c r="E4" s="56"/>
      <c r="G4" s="57" t="s">
        <v>5</v>
      </c>
      <c r="H4" s="57"/>
      <c r="L4" s="5"/>
      <c r="M4" s="5"/>
      <c r="N4" s="5"/>
      <c r="O4" s="5"/>
      <c r="P4" s="5"/>
      <c r="Q4" s="5"/>
      <c r="R4" s="5"/>
    </row>
    <row r="5" spans="1:26" ht="15.6" customHeight="1">
      <c r="A5" s="7"/>
      <c r="B5" s="7"/>
      <c r="C5" s="7"/>
      <c r="D5" s="58" t="s">
        <v>6</v>
      </c>
      <c r="E5" s="58"/>
      <c r="J5" s="8"/>
      <c r="L5" s="5"/>
      <c r="M5" s="5"/>
      <c r="N5" s="5"/>
      <c r="O5" s="5"/>
      <c r="P5" s="5"/>
      <c r="Q5" s="5"/>
      <c r="R5" s="5"/>
    </row>
    <row r="6" spans="1:26" ht="15.75">
      <c r="A6" s="7"/>
      <c r="B6" s="60"/>
      <c r="C6" s="60"/>
      <c r="D6" s="59"/>
      <c r="E6" s="59"/>
      <c r="J6" s="8"/>
      <c r="L6" s="5"/>
      <c r="M6" s="5"/>
      <c r="N6" s="5"/>
      <c r="O6" s="5"/>
      <c r="P6" s="5"/>
      <c r="Q6" s="5"/>
      <c r="R6" s="5"/>
    </row>
    <row r="7" spans="1:26" ht="39.75" customHeight="1">
      <c r="A7" s="10" t="s">
        <v>7</v>
      </c>
      <c r="B7" s="61" t="s">
        <v>8</v>
      </c>
      <c r="C7" s="61"/>
      <c r="D7" s="10" t="s">
        <v>9</v>
      </c>
      <c r="E7" s="10" t="s">
        <v>10</v>
      </c>
      <c r="F7" s="11" t="s">
        <v>50</v>
      </c>
      <c r="G7" s="11"/>
      <c r="H7" s="9"/>
      <c r="J7" s="2"/>
      <c r="L7" s="5"/>
      <c r="M7" s="5"/>
      <c r="N7" s="5"/>
      <c r="O7" s="5"/>
      <c r="P7" s="5"/>
      <c r="Q7" s="5"/>
      <c r="R7" s="5"/>
      <c r="S7" s="12"/>
      <c r="T7" s="12"/>
      <c r="U7" s="13"/>
      <c r="V7" s="13"/>
      <c r="W7" s="13"/>
    </row>
    <row r="8" spans="1:26" ht="41.25" customHeight="1">
      <c r="A8" s="14">
        <v>235</v>
      </c>
      <c r="B8" s="55"/>
      <c r="C8" s="55"/>
      <c r="D8" s="15">
        <f>(B8/235)</f>
        <v>0</v>
      </c>
      <c r="E8" s="15">
        <f>D8*1.15</f>
        <v>0</v>
      </c>
      <c r="F8" s="52">
        <f>B8/12</f>
        <v>0</v>
      </c>
      <c r="G8" s="84" t="s">
        <v>51</v>
      </c>
      <c r="H8" s="84"/>
      <c r="J8" s="2"/>
    </row>
    <row r="9" spans="1:26" ht="30.75" thickBot="1">
      <c r="A9" s="53" t="s">
        <v>52</v>
      </c>
      <c r="C9" s="55"/>
      <c r="D9" s="55"/>
      <c r="J9" s="8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 customHeight="1" thickBot="1">
      <c r="A10" s="54">
        <f>A8/12</f>
        <v>19.583333333333332</v>
      </c>
      <c r="B10" s="72" t="s">
        <v>14</v>
      </c>
      <c r="C10" s="73"/>
      <c r="D10" s="17">
        <v>1</v>
      </c>
      <c r="E10" s="17">
        <v>2</v>
      </c>
      <c r="F10" s="17">
        <v>3</v>
      </c>
      <c r="G10" s="17">
        <v>4</v>
      </c>
      <c r="H10" s="17">
        <v>5</v>
      </c>
      <c r="I10" s="17">
        <v>6</v>
      </c>
      <c r="J10" s="17">
        <v>7</v>
      </c>
    </row>
    <row r="11" spans="1:26" ht="45" customHeight="1" thickBot="1">
      <c r="A11" s="18"/>
      <c r="B11" s="19" t="s">
        <v>15</v>
      </c>
      <c r="C11" s="20" t="s">
        <v>16</v>
      </c>
      <c r="D11" s="21"/>
      <c r="E11" s="22"/>
      <c r="F11" s="22"/>
      <c r="G11" s="22"/>
      <c r="H11" s="22"/>
      <c r="I11" s="22"/>
      <c r="J11" s="22"/>
    </row>
    <row r="12" spans="1:26" ht="45" customHeight="1">
      <c r="A12" s="74" t="s">
        <v>17</v>
      </c>
      <c r="B12" s="23"/>
      <c r="C12" s="24" t="s">
        <v>18</v>
      </c>
      <c r="D12" s="25"/>
      <c r="E12" s="25"/>
      <c r="F12" s="25"/>
      <c r="G12" s="25"/>
      <c r="H12" s="25"/>
      <c r="I12" s="25"/>
      <c r="J12" s="26"/>
      <c r="W12" s="5"/>
      <c r="X12" s="5"/>
      <c r="Y12" s="5"/>
    </row>
    <row r="13" spans="1:26" ht="45" customHeight="1">
      <c r="A13" s="75"/>
      <c r="B13" s="24"/>
      <c r="C13" s="24" t="s">
        <v>19</v>
      </c>
      <c r="D13" s="27"/>
      <c r="E13" s="27"/>
      <c r="F13" s="27"/>
      <c r="G13" s="27"/>
      <c r="H13" s="27"/>
      <c r="I13" s="27"/>
      <c r="J13" s="28"/>
      <c r="W13" s="5"/>
      <c r="X13" s="5"/>
      <c r="Y13" s="5"/>
    </row>
    <row r="14" spans="1:26" ht="45" customHeight="1">
      <c r="A14" s="75"/>
      <c r="B14" s="24"/>
      <c r="C14" s="24" t="s">
        <v>20</v>
      </c>
      <c r="D14" s="29">
        <f>(D12*D13)</f>
        <v>0</v>
      </c>
      <c r="E14" s="29">
        <f t="shared" ref="E14:J14" si="0">(E12*E13)</f>
        <v>0</v>
      </c>
      <c r="F14" s="29">
        <f t="shared" si="0"/>
        <v>0</v>
      </c>
      <c r="G14" s="29">
        <f t="shared" si="0"/>
        <v>0</v>
      </c>
      <c r="H14" s="29">
        <f t="shared" si="0"/>
        <v>0</v>
      </c>
      <c r="I14" s="29">
        <f t="shared" si="0"/>
        <v>0</v>
      </c>
      <c r="J14" s="29">
        <f t="shared" si="0"/>
        <v>0</v>
      </c>
      <c r="W14" s="5"/>
      <c r="X14" s="5"/>
      <c r="Y14" s="5"/>
    </row>
    <row r="15" spans="1:26" ht="45" customHeight="1">
      <c r="A15" s="75"/>
      <c r="B15" s="24"/>
      <c r="C15" s="24" t="s">
        <v>21</v>
      </c>
      <c r="D15" s="27"/>
      <c r="E15" s="27"/>
      <c r="F15" s="27"/>
      <c r="G15" s="27"/>
      <c r="H15" s="27"/>
      <c r="I15" s="27"/>
      <c r="J15" s="28"/>
    </row>
    <row r="16" spans="1:26" ht="45" customHeight="1">
      <c r="A16" s="75"/>
      <c r="B16" s="24"/>
      <c r="C16" s="24" t="s">
        <v>22</v>
      </c>
      <c r="D16" s="27"/>
      <c r="E16" s="27"/>
      <c r="F16" s="27"/>
      <c r="G16" s="27"/>
      <c r="H16" s="27"/>
      <c r="I16" s="27"/>
      <c r="J16" s="28"/>
    </row>
    <row r="17" spans="1:10" ht="45" customHeight="1">
      <c r="A17" s="75"/>
      <c r="B17" s="24"/>
      <c r="C17" s="24" t="s">
        <v>23</v>
      </c>
      <c r="D17" s="27"/>
      <c r="E17" s="27"/>
      <c r="F17" s="27"/>
      <c r="G17" s="27"/>
      <c r="H17" s="27"/>
      <c r="I17" s="27"/>
      <c r="J17" s="28"/>
    </row>
    <row r="18" spans="1:10" ht="45" customHeight="1">
      <c r="A18" s="75"/>
      <c r="B18" s="24"/>
      <c r="C18" s="24" t="s">
        <v>24</v>
      </c>
      <c r="D18" s="27"/>
      <c r="E18" s="27"/>
      <c r="F18" s="27"/>
      <c r="G18" s="27"/>
      <c r="H18" s="27"/>
      <c r="I18" s="27"/>
      <c r="J18" s="28"/>
    </row>
    <row r="19" spans="1:10" ht="45" customHeight="1" thickBot="1">
      <c r="A19" s="76"/>
      <c r="B19" s="30"/>
      <c r="C19" s="30" t="s">
        <v>25</v>
      </c>
      <c r="D19" s="31">
        <f>D14-D15-D16-D17-D18</f>
        <v>0</v>
      </c>
      <c r="E19" s="31">
        <f t="shared" ref="E19:J19" si="1">E14-E15-E16-E17-E18</f>
        <v>0</v>
      </c>
      <c r="F19" s="31">
        <f t="shared" si="1"/>
        <v>0</v>
      </c>
      <c r="G19" s="31">
        <f t="shared" si="1"/>
        <v>0</v>
      </c>
      <c r="H19" s="31">
        <f t="shared" si="1"/>
        <v>0</v>
      </c>
      <c r="I19" s="31">
        <f t="shared" si="1"/>
        <v>0</v>
      </c>
      <c r="J19" s="32">
        <f t="shared" si="1"/>
        <v>0</v>
      </c>
    </row>
    <row r="20" spans="1:10" ht="45" customHeight="1" thickBot="1">
      <c r="A20" s="77" t="s">
        <v>26</v>
      </c>
      <c r="B20" s="23"/>
      <c r="C20" s="23" t="s">
        <v>27</v>
      </c>
      <c r="D20" s="25"/>
      <c r="E20" s="25"/>
      <c r="F20" s="25"/>
      <c r="G20" s="25"/>
      <c r="H20" s="25"/>
      <c r="I20" s="25"/>
      <c r="J20" s="26"/>
    </row>
    <row r="21" spans="1:10" ht="45" customHeight="1">
      <c r="A21" s="78"/>
      <c r="B21" s="23"/>
      <c r="C21" s="23" t="s">
        <v>28</v>
      </c>
      <c r="D21" s="25"/>
      <c r="E21" s="25"/>
      <c r="F21" s="25"/>
      <c r="G21" s="25"/>
      <c r="H21" s="25"/>
      <c r="I21" s="25"/>
      <c r="J21" s="26"/>
    </row>
    <row r="22" spans="1:10" ht="45" customHeight="1">
      <c r="A22" s="78"/>
      <c r="B22" s="24"/>
      <c r="C22" s="24" t="s">
        <v>29</v>
      </c>
      <c r="D22" s="29">
        <f>D19-(D20+D21)</f>
        <v>0</v>
      </c>
      <c r="E22" s="29">
        <f t="shared" ref="E22:J22" si="2">E19-(E20+E21)</f>
        <v>0</v>
      </c>
      <c r="F22" s="29">
        <f t="shared" si="2"/>
        <v>0</v>
      </c>
      <c r="G22" s="29">
        <f t="shared" si="2"/>
        <v>0</v>
      </c>
      <c r="H22" s="29">
        <f t="shared" si="2"/>
        <v>0</v>
      </c>
      <c r="I22" s="29">
        <f t="shared" si="2"/>
        <v>0</v>
      </c>
      <c r="J22" s="29">
        <f t="shared" si="2"/>
        <v>0</v>
      </c>
    </row>
    <row r="23" spans="1:10" ht="45" customHeight="1">
      <c r="A23" s="78"/>
      <c r="B23" s="24"/>
      <c r="C23" s="24" t="s">
        <v>30</v>
      </c>
      <c r="D23" s="27"/>
      <c r="E23" s="27"/>
      <c r="F23" s="27"/>
      <c r="G23" s="27"/>
      <c r="H23" s="27"/>
      <c r="I23" s="27"/>
      <c r="J23" s="28"/>
    </row>
    <row r="24" spans="1:10" ht="45" customHeight="1">
      <c r="A24" s="78"/>
      <c r="B24" s="24"/>
      <c r="C24" s="24" t="s">
        <v>31</v>
      </c>
      <c r="D24" s="33"/>
      <c r="E24" s="33"/>
      <c r="F24" s="33"/>
      <c r="G24" s="33"/>
      <c r="H24" s="33"/>
      <c r="I24" s="33"/>
      <c r="J24" s="34"/>
    </row>
    <row r="25" spans="1:10" ht="45" customHeight="1">
      <c r="A25" s="78"/>
      <c r="B25" s="24"/>
      <c r="C25" s="24" t="s">
        <v>32</v>
      </c>
      <c r="D25" s="35">
        <f>IF(D23&lt;&gt;0,(1-D24)*D22*60/D23,0)</f>
        <v>0</v>
      </c>
      <c r="E25" s="35">
        <f t="shared" ref="E25:J25" si="3">IF(E23&lt;&gt;0,(1-E24)*E22*60/E23,0)</f>
        <v>0</v>
      </c>
      <c r="F25" s="35">
        <f t="shared" si="3"/>
        <v>0</v>
      </c>
      <c r="G25" s="35">
        <f t="shared" si="3"/>
        <v>0</v>
      </c>
      <c r="H25" s="35">
        <f t="shared" si="3"/>
        <v>0</v>
      </c>
      <c r="I25" s="35">
        <f t="shared" si="3"/>
        <v>0</v>
      </c>
      <c r="J25" s="36">
        <f t="shared" si="3"/>
        <v>0</v>
      </c>
    </row>
    <row r="26" spans="1:10" ht="50.25" customHeight="1">
      <c r="A26" s="78"/>
      <c r="B26" s="24"/>
      <c r="C26" s="24" t="s">
        <v>53</v>
      </c>
      <c r="D26" s="37">
        <f t="shared" ref="D26:J26" si="4">$E$8</f>
        <v>0</v>
      </c>
      <c r="E26" s="37">
        <f t="shared" si="4"/>
        <v>0</v>
      </c>
      <c r="F26" s="37">
        <f t="shared" si="4"/>
        <v>0</v>
      </c>
      <c r="G26" s="37">
        <f t="shared" si="4"/>
        <v>0</v>
      </c>
      <c r="H26" s="37">
        <f t="shared" si="4"/>
        <v>0</v>
      </c>
      <c r="I26" s="37">
        <f t="shared" si="4"/>
        <v>0</v>
      </c>
      <c r="J26" s="37">
        <f t="shared" si="4"/>
        <v>0</v>
      </c>
    </row>
    <row r="27" spans="1:10" ht="45" customHeight="1">
      <c r="A27" s="78"/>
      <c r="B27" s="24"/>
      <c r="C27" s="24" t="s">
        <v>54</v>
      </c>
      <c r="D27" s="29">
        <f>D25*$A$10</f>
        <v>0</v>
      </c>
      <c r="E27" s="29">
        <f t="shared" ref="E27:J27" si="5">E25*$A$10</f>
        <v>0</v>
      </c>
      <c r="F27" s="29">
        <f t="shared" si="5"/>
        <v>0</v>
      </c>
      <c r="G27" s="29">
        <f t="shared" si="5"/>
        <v>0</v>
      </c>
      <c r="H27" s="29">
        <f t="shared" si="5"/>
        <v>0</v>
      </c>
      <c r="I27" s="29">
        <f t="shared" si="5"/>
        <v>0</v>
      </c>
      <c r="J27" s="29">
        <f t="shared" si="5"/>
        <v>0</v>
      </c>
    </row>
    <row r="28" spans="1:10" ht="45" customHeight="1" thickBot="1">
      <c r="A28" s="78"/>
      <c r="B28" s="24"/>
      <c r="C28" s="24" t="s">
        <v>55</v>
      </c>
      <c r="D28" s="38" t="str">
        <f>IF(D27&gt;=$F$8,"OK", "NOK")</f>
        <v>OK</v>
      </c>
      <c r="E28" s="38" t="str">
        <f t="shared" ref="E28:J28" si="6">IF(E27&gt;=$F$8,"OK", "NOK")</f>
        <v>OK</v>
      </c>
      <c r="F28" s="38" t="str">
        <f t="shared" si="6"/>
        <v>OK</v>
      </c>
      <c r="G28" s="38" t="str">
        <f t="shared" si="6"/>
        <v>OK</v>
      </c>
      <c r="H28" s="38" t="str">
        <f t="shared" si="6"/>
        <v>OK</v>
      </c>
      <c r="I28" s="38" t="str">
        <f t="shared" si="6"/>
        <v>OK</v>
      </c>
      <c r="J28" s="38" t="str">
        <f t="shared" si="6"/>
        <v>OK</v>
      </c>
    </row>
    <row r="29" spans="1:10" ht="45" customHeight="1">
      <c r="A29" s="78"/>
      <c r="B29" s="24"/>
      <c r="C29" s="24" t="s">
        <v>38</v>
      </c>
      <c r="D29" s="39">
        <f t="shared" ref="D29:J29" si="7">D25/24</f>
        <v>0</v>
      </c>
      <c r="E29" s="39">
        <f t="shared" si="7"/>
        <v>0</v>
      </c>
      <c r="F29" s="39">
        <f t="shared" si="7"/>
        <v>0</v>
      </c>
      <c r="G29" s="39">
        <f t="shared" si="7"/>
        <v>0</v>
      </c>
      <c r="H29" s="39">
        <f t="shared" si="7"/>
        <v>0</v>
      </c>
      <c r="I29" s="39">
        <f t="shared" si="7"/>
        <v>0</v>
      </c>
      <c r="J29" s="39">
        <f t="shared" si="7"/>
        <v>0</v>
      </c>
    </row>
    <row r="30" spans="1:10" ht="45" customHeight="1">
      <c r="A30" s="78"/>
      <c r="B30" s="24"/>
      <c r="C30" s="24" t="s">
        <v>39</v>
      </c>
      <c r="D30" s="40">
        <f>IF(D25&lt;&gt;0,($F$8/$A$10)/D25,0)</f>
        <v>0</v>
      </c>
      <c r="E30" s="40">
        <f t="shared" ref="E30:J30" si="8">IF(E25&lt;&gt;0,($F$8/$A$10)/E25,0)</f>
        <v>0</v>
      </c>
      <c r="F30" s="40">
        <f t="shared" si="8"/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</row>
    <row r="31" spans="1:10" ht="45" customHeight="1" thickBot="1">
      <c r="A31" s="79"/>
      <c r="B31" s="24"/>
      <c r="C31" s="30" t="s">
        <v>40</v>
      </c>
      <c r="D31" s="38" t="str">
        <f t="shared" ref="D31:J31" si="9">IF(D30&gt;85%,"NOK", "OK")</f>
        <v>OK</v>
      </c>
      <c r="E31" s="38" t="str">
        <f t="shared" si="9"/>
        <v>OK</v>
      </c>
      <c r="F31" s="38" t="str">
        <f t="shared" si="9"/>
        <v>OK</v>
      </c>
      <c r="G31" s="38" t="str">
        <f t="shared" si="9"/>
        <v>OK</v>
      </c>
      <c r="H31" s="38" t="str">
        <f t="shared" si="9"/>
        <v>OK</v>
      </c>
      <c r="I31" s="38" t="str">
        <f t="shared" si="9"/>
        <v>OK</v>
      </c>
      <c r="J31" s="38" t="str">
        <f t="shared" si="9"/>
        <v>OK</v>
      </c>
    </row>
    <row r="32" spans="1:10" ht="15.75" thickBot="1">
      <c r="I32" s="2"/>
      <c r="J32" s="2"/>
    </row>
    <row r="33" spans="1:10" ht="24.75" customHeight="1" thickBot="1">
      <c r="A33" s="80" t="s">
        <v>41</v>
      </c>
      <c r="B33" s="81"/>
      <c r="C33" s="81"/>
      <c r="D33" s="82"/>
      <c r="E33" s="82"/>
      <c r="F33" s="41" t="s">
        <v>42</v>
      </c>
      <c r="G33" s="42"/>
      <c r="H33" s="43"/>
      <c r="I33" s="43"/>
      <c r="J33" s="44"/>
    </row>
    <row r="34" spans="1:10" ht="36.75" customHeight="1" thickBot="1">
      <c r="A34" s="45"/>
      <c r="B34" s="83" t="s">
        <v>43</v>
      </c>
      <c r="C34" s="83"/>
      <c r="D34" s="82"/>
      <c r="E34" s="82"/>
      <c r="F34" s="4" t="s">
        <v>44</v>
      </c>
      <c r="G34" s="46"/>
      <c r="H34" s="4" t="s">
        <v>45</v>
      </c>
      <c r="I34" s="46"/>
      <c r="J34" s="47"/>
    </row>
    <row r="35" spans="1:10" ht="15.75" thickBot="1">
      <c r="A35" s="48"/>
      <c r="B35" s="49"/>
      <c r="C35" s="50"/>
      <c r="D35" s="50"/>
      <c r="E35" s="50"/>
      <c r="F35" s="50"/>
      <c r="G35" s="50"/>
      <c r="H35" s="50"/>
      <c r="I35" s="50"/>
      <c r="J35" s="51"/>
    </row>
    <row r="36" spans="1:10" ht="15.75" thickBot="1"/>
    <row r="37" spans="1:10">
      <c r="A37" s="63" t="s">
        <v>46</v>
      </c>
      <c r="B37" s="64"/>
      <c r="C37" s="64"/>
      <c r="D37" s="64"/>
      <c r="E37" s="64"/>
      <c r="F37" s="64"/>
      <c r="G37" s="64"/>
      <c r="H37" s="64"/>
      <c r="I37" s="64"/>
      <c r="J37" s="65"/>
    </row>
    <row r="38" spans="1:10">
      <c r="A38" s="66" t="s">
        <v>47</v>
      </c>
      <c r="B38" s="67"/>
      <c r="C38" s="67"/>
      <c r="D38" s="67"/>
      <c r="E38" s="67" t="s">
        <v>48</v>
      </c>
      <c r="F38" s="67"/>
      <c r="G38" s="67"/>
      <c r="H38" s="67" t="s">
        <v>49</v>
      </c>
      <c r="I38" s="67"/>
      <c r="J38" s="70"/>
    </row>
    <row r="39" spans="1:10" ht="15.75" thickBot="1">
      <c r="A39" s="68"/>
      <c r="B39" s="69"/>
      <c r="C39" s="69"/>
      <c r="D39" s="69"/>
      <c r="E39" s="69"/>
      <c r="F39" s="69"/>
      <c r="G39" s="69"/>
      <c r="H39" s="69"/>
      <c r="I39" s="69"/>
      <c r="J39" s="71"/>
    </row>
  </sheetData>
  <sheetProtection selectLockedCells="1"/>
  <mergeCells count="24">
    <mergeCell ref="B34:C34"/>
    <mergeCell ref="D34:E34"/>
    <mergeCell ref="A37:J37"/>
    <mergeCell ref="A38:D39"/>
    <mergeCell ref="E38:G39"/>
    <mergeCell ref="H38:J39"/>
    <mergeCell ref="C9:D9"/>
    <mergeCell ref="B10:C10"/>
    <mergeCell ref="A12:A19"/>
    <mergeCell ref="A20:A31"/>
    <mergeCell ref="A33:C33"/>
    <mergeCell ref="D33:E33"/>
    <mergeCell ref="G4:H4"/>
    <mergeCell ref="D5:E6"/>
    <mergeCell ref="B6:C6"/>
    <mergeCell ref="B7:C7"/>
    <mergeCell ref="B8:C8"/>
    <mergeCell ref="G8:H8"/>
    <mergeCell ref="B2:C2"/>
    <mergeCell ref="D2:E2"/>
    <mergeCell ref="B3:C3"/>
    <mergeCell ref="D3:E3"/>
    <mergeCell ref="B4:C4"/>
    <mergeCell ref="D4:E4"/>
  </mergeCells>
  <conditionalFormatting sqref="D28:J28">
    <cfRule type="containsText" dxfId="1" priority="1" stopIfTrue="1" operator="containsText" text="NOK">
      <formula>NOT(ISERROR(SEARCH("NOK",D28)))</formula>
    </cfRule>
  </conditionalFormatting>
  <conditionalFormatting sqref="D31:J31">
    <cfRule type="containsText" dxfId="0" priority="2" stopIfTrue="1" operator="containsText" text="NOK">
      <formula>NOT(ISERROR(SEARCH("NOK",D31)))</formula>
    </cfRule>
  </conditionalFormatting>
  <pageMargins left="0.7" right="0.7" top="0.75" bottom="0.75" header="0.3" footer="0.3"/>
  <pageSetup scale="4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Price</dc:creator>
  <cp:keywords/>
  <dc:description/>
  <cp:lastModifiedBy>Gahutu, Margaret</cp:lastModifiedBy>
  <cp:revision/>
  <dcterms:created xsi:type="dcterms:W3CDTF">2023-08-23T20:15:04Z</dcterms:created>
  <dcterms:modified xsi:type="dcterms:W3CDTF">2025-09-08T19:19:17Z</dcterms:modified>
  <cp:category/>
  <cp:contentStatus/>
</cp:coreProperties>
</file>