
<file path=[Content_Types].xml><?xml version="1.0" encoding="utf-8"?>
<Types xmlns="http://schemas.openxmlformats.org/package/2006/content-types"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F:\Group Companies\(HIAMS)AM Procurement\Controlled Documents\Supplier Handbook\17 - Georgia Specific Requirements\GA\"/>
    </mc:Choice>
  </mc:AlternateContent>
  <xr:revisionPtr revIDLastSave="0" documentId="8_{78EE4436-5D7A-436C-B3F6-9FE9B70ABEC0}" xr6:coauthVersionLast="47" xr6:coauthVersionMax="47" xr10:uidLastSave="{00000000-0000-0000-0000-000000000000}"/>
  <bookViews>
    <workbookView xWindow="-120" yWindow="-120" windowWidth="29040" windowHeight="15720" xr2:uid="{5923819E-BC25-4938-BDB4-A81AB909A98F}"/>
  </bookViews>
  <sheets>
    <sheet name="PDS" sheetId="1" r:id="rId1"/>
    <sheet name="Cost &amp; Fleet Calculation" sheetId="2" r:id="rId2"/>
    <sheet name="Example" sheetId="3" r:id="rId3"/>
    <sheet name="Ex. Cost &amp; Fleet Calculation" sheetId="4" r:id="rId4"/>
  </sheets>
  <externalReferences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5" i="4" l="1"/>
  <c r="B23" i="4"/>
  <c r="B24" i="4" s="1"/>
  <c r="E23" i="4" s="1"/>
  <c r="E24" i="4" s="1"/>
  <c r="C15" i="4"/>
  <c r="C14" i="4"/>
  <c r="C41" i="3"/>
  <c r="D25" i="3"/>
  <c r="H24" i="3"/>
  <c r="F24" i="3"/>
  <c r="C35" i="2"/>
  <c r="B23" i="2"/>
  <c r="B24" i="2" s="1"/>
  <c r="E23" i="2" s="1"/>
  <c r="E24" i="2" s="1"/>
  <c r="C15" i="2"/>
  <c r="C14" i="2"/>
  <c r="D39" i="1"/>
  <c r="B39" i="1"/>
  <c r="G37" i="1"/>
  <c r="C23" i="1"/>
  <c r="G22" i="1"/>
  <c r="E22" i="1"/>
</calcChain>
</file>

<file path=xl/sharedStrings.xml><?xml version="1.0" encoding="utf-8"?>
<sst xmlns="http://schemas.openxmlformats.org/spreadsheetml/2006/main" count="249" uniqueCount="131">
  <si>
    <t>Date</t>
  </si>
  <si>
    <t>Supplier Name &amp; Code:</t>
  </si>
  <si>
    <t>Contact Name</t>
  </si>
  <si>
    <t>Part Number (s)</t>
  </si>
  <si>
    <t>Ship From Address:</t>
  </si>
  <si>
    <t>E-mail</t>
  </si>
  <si>
    <t>Part Name</t>
  </si>
  <si>
    <t>Phone number</t>
  </si>
  <si>
    <t>Vehicle/Model</t>
  </si>
  <si>
    <t>Pcs/End Item</t>
  </si>
  <si>
    <t>Part Picture</t>
  </si>
  <si>
    <t>Label Picture</t>
  </si>
  <si>
    <t>Component Dimensions (in &amp; mm)</t>
  </si>
  <si>
    <t>Length in</t>
  </si>
  <si>
    <t>Length mm</t>
  </si>
  <si>
    <t>Component Weight       (lbs &amp; kgs)</t>
  </si>
  <si>
    <t xml:space="preserve"> lbs</t>
  </si>
  <si>
    <t>Width in</t>
  </si>
  <si>
    <t>Width mm</t>
  </si>
  <si>
    <t xml:space="preserve"> kgs</t>
  </si>
  <si>
    <t>Height in</t>
  </si>
  <si>
    <t>Height mm</t>
  </si>
  <si>
    <t xml:space="preserve">  </t>
  </si>
  <si>
    <t>Packaging type</t>
  </si>
  <si>
    <t>Container Dimensions                                                                                                                                                                                                                                                                                                                                                               (in &amp; mm)</t>
  </si>
  <si>
    <t>Container/Box Picture</t>
  </si>
  <si>
    <t>Interior Picture</t>
  </si>
  <si>
    <t>Packaging specifications</t>
  </si>
  <si>
    <t>Individual Box Weight:</t>
  </si>
  <si>
    <t>Pieces per box</t>
  </si>
  <si>
    <t>Tare (lbs)</t>
  </si>
  <si>
    <t>Tare(kgs)</t>
  </si>
  <si>
    <t>Boxes per layer</t>
  </si>
  <si>
    <t>Net (lbs)</t>
  </si>
  <si>
    <t>Net (kgs)</t>
  </si>
  <si>
    <t>Layers per pallet</t>
  </si>
  <si>
    <t>Gross(lbs)</t>
  </si>
  <si>
    <t>Gross (kgs)</t>
  </si>
  <si>
    <t>Pieces per pallet</t>
  </si>
  <si>
    <t>Packaging components</t>
  </si>
  <si>
    <t>Two views pallet picture</t>
  </si>
  <si>
    <t>Pallet specifications</t>
  </si>
  <si>
    <t>Material Type:</t>
  </si>
  <si>
    <t>plastic</t>
  </si>
  <si>
    <t>Heat Treatment:</t>
  </si>
  <si>
    <t>no</t>
  </si>
  <si>
    <t>Pallet dimensions             (inches &amp; millimeters)</t>
  </si>
  <si>
    <t>Pallet (requires 4 way entry, clearance high 5" (120 mm)</t>
  </si>
  <si>
    <t xml:space="preserve">Packaging Description: </t>
  </si>
  <si>
    <t>Pallet weight:</t>
  </si>
  <si>
    <t xml:space="preserve">Tare (lbs): </t>
  </si>
  <si>
    <t>Tare (kgs):</t>
  </si>
  <si>
    <t>Cubic Feet of Pallet (ft^3)</t>
  </si>
  <si>
    <t>Net (lbs):</t>
  </si>
  <si>
    <t>Net (kgs):</t>
  </si>
  <si>
    <t>Notes:</t>
  </si>
  <si>
    <t>Gross (lbs):</t>
  </si>
  <si>
    <t>Gross (kgs):</t>
  </si>
  <si>
    <t>Max Stack Factor</t>
  </si>
  <si>
    <t>Approvals:</t>
  </si>
  <si>
    <t>Procurement</t>
  </si>
  <si>
    <t xml:space="preserve">Production Control </t>
  </si>
  <si>
    <t>Quality Engineer</t>
  </si>
  <si>
    <t>Warehouse</t>
  </si>
  <si>
    <t>Engineering</t>
  </si>
  <si>
    <t>Production</t>
  </si>
  <si>
    <t>*Despite this approval, it is suppliers responsibility to ensure packaging is robust enough to protect the material from their plant to the point of use and maintain conformity to requirements.</t>
  </si>
  <si>
    <t>Cost Breakdown</t>
  </si>
  <si>
    <t>Enter data in shaded fields only</t>
  </si>
  <si>
    <t>Packaging Components</t>
  </si>
  <si>
    <t>Component Cost</t>
  </si>
  <si>
    <t>Auto Calculated Fields do not enter any data</t>
  </si>
  <si>
    <t>Bag</t>
  </si>
  <si>
    <t>Blister/Tray</t>
  </si>
  <si>
    <t>Dividers</t>
  </si>
  <si>
    <t>Bubble Wrap</t>
  </si>
  <si>
    <t>Polifoam</t>
  </si>
  <si>
    <t>Silica Gel</t>
  </si>
  <si>
    <t>ESD Protection</t>
  </si>
  <si>
    <t>Corner Support</t>
  </si>
  <si>
    <t>Box/Tote</t>
  </si>
  <si>
    <t>Pallet</t>
  </si>
  <si>
    <t>Other*</t>
  </si>
  <si>
    <t>Total Packaging Cost</t>
  </si>
  <si>
    <t>Per Piece Price</t>
  </si>
  <si>
    <t>*If other need to add description of product/products in the in the packaging description section.</t>
  </si>
  <si>
    <t>Program Volume:</t>
  </si>
  <si>
    <t>Year 1</t>
  </si>
  <si>
    <t>Year 2</t>
  </si>
  <si>
    <t>Year 3</t>
  </si>
  <si>
    <t>Year 4</t>
  </si>
  <si>
    <t>Year 5</t>
  </si>
  <si>
    <t>Peck Annual Volume:</t>
  </si>
  <si>
    <t>Total Totes Needed in Fleet:</t>
  </si>
  <si>
    <t>Daily Volume:</t>
  </si>
  <si>
    <t xml:space="preserve">Total Pallets in Fleet: </t>
  </si>
  <si>
    <t>Fleet Size Calculation</t>
  </si>
  <si>
    <t xml:space="preserve">Category </t>
  </si>
  <si>
    <t>Days</t>
  </si>
  <si>
    <t>Shipping Frequency</t>
  </si>
  <si>
    <t>Two Way Transit Time</t>
  </si>
  <si>
    <t>Full Containers at Supplier</t>
  </si>
  <si>
    <t>Empty Containers at Supplier</t>
  </si>
  <si>
    <t>Full Containers at Hitachi</t>
  </si>
  <si>
    <t>Empty Containers at Hitachi</t>
  </si>
  <si>
    <t xml:space="preserve">Container Wash </t>
  </si>
  <si>
    <t>Total Days in Fleet</t>
  </si>
  <si>
    <t xml:space="preserve">*No need to fill out fleet calculator if shipping in expendable. </t>
  </si>
  <si>
    <t xml:space="preserve">Packaging Data Sheet </t>
  </si>
  <si>
    <t>(PRODUCTION PARTS CONTAINER APPROVAL, PACKAGING AND SHIPPING)</t>
  </si>
  <si>
    <t>Metal Industries, E4F0</t>
  </si>
  <si>
    <t>Rob Smith</t>
  </si>
  <si>
    <t>C35D300003</t>
  </si>
  <si>
    <t>Address:</t>
  </si>
  <si>
    <t>1123 Creeksville Lane</t>
  </si>
  <si>
    <t>robs@gmail.com</t>
  </si>
  <si>
    <t>Spring</t>
  </si>
  <si>
    <t>Todeo, Al 78243</t>
  </si>
  <si>
    <t>123-456-7891</t>
  </si>
  <si>
    <t>Model/Vehicle</t>
  </si>
  <si>
    <t>AZ22</t>
  </si>
  <si>
    <t>Component Weight     (lbs &amp; kgs)</t>
  </si>
  <si>
    <t>3 lbs</t>
  </si>
  <si>
    <t xml:space="preserve"> 1.36 kgs</t>
  </si>
  <si>
    <t>Container Dimensions (in &amp; mm)</t>
  </si>
  <si>
    <t xml:space="preserve">Individual Package Weight </t>
  </si>
  <si>
    <t>Tare (lbs):</t>
  </si>
  <si>
    <t>wooden</t>
  </si>
  <si>
    <t>Pallet dimensions                                                                                                                                                                                                                                                                                                                                                                         (inches &amp; millimeters)</t>
  </si>
  <si>
    <t>Pallet (requires 4 way entry, clearance high 5" (120 mm))</t>
  </si>
  <si>
    <t xml:space="preserve">Packaging descrption: Pallet holds 24 boxes and 96 parts.                                                                  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</si>
</sst>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.00000_);_(&quot;$&quot;* \(#,##0.00000\);_(&quot;$&quot;* &quot;-&quot;??_);_(@_)"/>
  </numFmts>
  <fonts count="19" x14ac:knownFonts="1">
    <font>
      <sz val="11"/>
      <color theme="1"/>
      <name val="Calibri"/>
      <family val="2"/>
    </font>
    <font>
      <sz val="11"/>
      <color theme="1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8"/>
      <color rgb="FFFF0000"/>
      <name val="Arial"/>
      <family val="2"/>
    </font>
    <font>
      <sz val="9"/>
      <name val="Arial"/>
      <family val="2"/>
    </font>
    <font>
      <b/>
      <i/>
      <sz val="8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sz val="8"/>
      <color indexed="10"/>
      <name val="Arial"/>
      <family val="2"/>
    </font>
    <font>
      <sz val="12"/>
      <name val="Arial"/>
      <family val="2"/>
    </font>
    <font>
      <sz val="7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u/>
      <sz val="10"/>
      <color theme="10"/>
      <name val="Arial"/>
      <family val="2"/>
    </font>
    <font>
      <u/>
      <sz val="8"/>
      <color theme="10"/>
      <name val="Arial"/>
      <family val="2"/>
    </font>
    <font>
      <i/>
      <sz val="8"/>
      <name val="Arial"/>
      <family val="2"/>
    </font>
    <font>
      <b/>
      <sz val="8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5" fillId="0" borderId="0" applyNumberFormat="0" applyFill="0" applyBorder="0" applyAlignment="0" applyProtection="0">
      <alignment vertical="top"/>
      <protection locked="0"/>
    </xf>
  </cellStyleXfs>
  <cellXfs count="232">
    <xf numFmtId="0" fontId="0" fillId="0" borderId="0" xfId="0"/>
    <xf numFmtId="0" fontId="2" fillId="0" borderId="0" xfId="0" applyFont="1" applyAlignment="1">
      <alignment horizontal="right"/>
    </xf>
    <xf numFmtId="0" fontId="0" fillId="0" borderId="1" xfId="0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3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0" fillId="2" borderId="0" xfId="0" applyFill="1"/>
    <xf numFmtId="0" fontId="0" fillId="0" borderId="1" xfId="0" applyBorder="1" applyProtection="1">
      <protection locked="0"/>
    </xf>
    <xf numFmtId="0" fontId="3" fillId="2" borderId="2" xfId="0" applyFont="1" applyFill="1" applyBorder="1" applyAlignment="1" applyProtection="1">
      <alignment horizontal="center"/>
      <protection locked="0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3" fillId="2" borderId="2" xfId="0" applyFont="1" applyFill="1" applyBorder="1" applyAlignment="1" applyProtection="1">
      <alignment horizontal="center"/>
      <protection locked="0"/>
    </xf>
    <xf numFmtId="0" fontId="4" fillId="0" borderId="0" xfId="0" applyFont="1" applyAlignment="1">
      <alignment horizontal="left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0" fillId="0" borderId="6" xfId="0" applyBorder="1" applyAlignment="1" applyProtection="1">
      <alignment horizontal="center"/>
      <protection locked="0"/>
    </xf>
    <xf numFmtId="0" fontId="0" fillId="0" borderId="7" xfId="0" applyBorder="1" applyAlignment="1" applyProtection="1">
      <alignment horizontal="center"/>
      <protection locked="0"/>
    </xf>
    <xf numFmtId="0" fontId="0" fillId="0" borderId="8" xfId="0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10" xfId="0" applyBorder="1" applyAlignment="1" applyProtection="1">
      <alignment horizontal="center"/>
      <protection locked="0"/>
    </xf>
    <xf numFmtId="0" fontId="3" fillId="0" borderId="12" xfId="0" applyFont="1" applyBorder="1" applyAlignment="1">
      <alignment horizontal="right"/>
    </xf>
    <xf numFmtId="0" fontId="3" fillId="2" borderId="12" xfId="0" applyFont="1" applyFill="1" applyBorder="1" applyAlignment="1">
      <alignment horizontal="right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5" fillId="0" borderId="13" xfId="0" applyFont="1" applyBorder="1" applyAlignment="1" applyProtection="1">
      <alignment horizontal="center"/>
      <protection locked="0"/>
    </xf>
    <xf numFmtId="0" fontId="3" fillId="0" borderId="0" xfId="0" applyFont="1" applyAlignment="1">
      <alignment horizontal="right"/>
    </xf>
    <xf numFmtId="0" fontId="3" fillId="2" borderId="0" xfId="0" applyFont="1" applyFill="1" applyAlignment="1">
      <alignment horizontal="right"/>
    </xf>
    <xf numFmtId="0" fontId="3" fillId="0" borderId="15" xfId="0" applyFont="1" applyBorder="1" applyAlignment="1" applyProtection="1">
      <alignment horizontal="center"/>
      <protection locked="0"/>
    </xf>
    <xf numFmtId="0" fontId="3" fillId="0" borderId="1" xfId="0" applyFont="1" applyBorder="1" applyAlignment="1">
      <alignment horizontal="right"/>
    </xf>
    <xf numFmtId="0" fontId="3" fillId="2" borderId="1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>
      <alignment horizontal="right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5" fillId="0" borderId="13" xfId="0" applyFont="1" applyBorder="1" applyAlignment="1">
      <alignment horizontal="center"/>
    </xf>
    <xf numFmtId="0" fontId="6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2" fillId="0" borderId="11" xfId="0" applyFont="1" applyBorder="1"/>
    <xf numFmtId="0" fontId="0" fillId="0" borderId="12" xfId="0" applyBorder="1"/>
    <xf numFmtId="0" fontId="0" fillId="0" borderId="17" xfId="0" applyBorder="1"/>
    <xf numFmtId="0" fontId="0" fillId="0" borderId="18" xfId="0" applyBorder="1" applyAlignment="1" applyProtection="1">
      <alignment horizontal="center"/>
      <protection locked="0"/>
    </xf>
    <xf numFmtId="0" fontId="0" fillId="0" borderId="19" xfId="0" applyBorder="1" applyAlignment="1" applyProtection="1">
      <alignment horizontal="center"/>
      <protection locked="0"/>
    </xf>
    <xf numFmtId="0" fontId="0" fillId="0" borderId="20" xfId="0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0" fillId="0" borderId="21" xfId="0" applyBorder="1"/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3" fillId="0" borderId="2" xfId="0" applyFont="1" applyBorder="1" applyAlignment="1" applyProtection="1">
      <alignment horizontal="center"/>
      <protection locked="0"/>
    </xf>
    <xf numFmtId="0" fontId="2" fillId="2" borderId="0" xfId="0" applyFont="1" applyFill="1" applyAlignment="1">
      <alignment horizontal="right"/>
    </xf>
    <xf numFmtId="0" fontId="0" fillId="2" borderId="21" xfId="0" applyFill="1" applyBorder="1"/>
    <xf numFmtId="0" fontId="0" fillId="0" borderId="1" xfId="0" applyBorder="1"/>
    <xf numFmtId="0" fontId="0" fillId="0" borderId="15" xfId="0" applyBorder="1"/>
    <xf numFmtId="0" fontId="3" fillId="0" borderId="0" xfId="0" applyFont="1" applyAlignment="1">
      <alignment horizontal="left" wrapText="1"/>
    </xf>
    <xf numFmtId="0" fontId="2" fillId="0" borderId="11" xfId="0" applyFont="1" applyBorder="1" applyAlignment="1">
      <alignment vertical="top"/>
    </xf>
    <xf numFmtId="0" fontId="2" fillId="0" borderId="12" xfId="0" applyFont="1" applyBorder="1"/>
    <xf numFmtId="0" fontId="0" fillId="0" borderId="14" xfId="0" applyBorder="1"/>
    <xf numFmtId="0" fontId="7" fillId="0" borderId="0" xfId="0" applyFont="1" applyAlignment="1">
      <alignment horizontal="right"/>
    </xf>
    <xf numFmtId="0" fontId="3" fillId="2" borderId="19" xfId="0" applyFont="1" applyFill="1" applyBorder="1" applyAlignment="1" applyProtection="1">
      <alignment horizontal="center"/>
      <protection locked="0"/>
    </xf>
    <xf numFmtId="0" fontId="3" fillId="0" borderId="0" xfId="0" applyFont="1" applyAlignment="1">
      <alignment horizontal="right" wrapText="1"/>
    </xf>
    <xf numFmtId="0" fontId="3" fillId="0" borderId="1" xfId="0" applyFont="1" applyBorder="1" applyAlignment="1" applyProtection="1">
      <alignment horizontal="center" wrapText="1"/>
      <protection locked="0"/>
    </xf>
    <xf numFmtId="0" fontId="3" fillId="2" borderId="15" xfId="0" applyFont="1" applyFill="1" applyBorder="1" applyAlignment="1" applyProtection="1">
      <alignment horizontal="center" vertical="center"/>
      <protection locked="0"/>
    </xf>
    <xf numFmtId="0" fontId="5" fillId="2" borderId="15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wrapText="1"/>
    </xf>
    <xf numFmtId="0" fontId="8" fillId="2" borderId="13" xfId="0" applyFont="1" applyFill="1" applyBorder="1" applyAlignment="1">
      <alignment horizontal="center"/>
    </xf>
    <xf numFmtId="0" fontId="0" fillId="0" borderId="22" xfId="0" applyBorder="1"/>
    <xf numFmtId="0" fontId="3" fillId="0" borderId="16" xfId="0" applyFont="1" applyBorder="1" applyAlignment="1">
      <alignment horizontal="right" vertical="center"/>
    </xf>
    <xf numFmtId="0" fontId="3" fillId="2" borderId="1" xfId="0" applyFont="1" applyFill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9" fillId="0" borderId="14" xfId="0" applyFont="1" applyBorder="1"/>
    <xf numFmtId="0" fontId="9" fillId="0" borderId="0" xfId="0" applyFont="1"/>
    <xf numFmtId="0" fontId="0" fillId="0" borderId="16" xfId="0" applyBorder="1"/>
    <xf numFmtId="0" fontId="3" fillId="2" borderId="1" xfId="0" applyFont="1" applyFill="1" applyBorder="1"/>
    <xf numFmtId="0" fontId="0" fillId="2" borderId="1" xfId="0" applyFill="1" applyBorder="1"/>
    <xf numFmtId="0" fontId="3" fillId="0" borderId="0" xfId="0" applyFont="1" applyAlignment="1" applyProtection="1">
      <alignment horizontal="center"/>
      <protection locked="0"/>
    </xf>
    <xf numFmtId="0" fontId="2" fillId="0" borderId="1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3" borderId="6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3" fillId="0" borderId="14" xfId="0" applyFont="1" applyBorder="1" applyAlignment="1">
      <alignment horizontal="center" vertical="center"/>
    </xf>
    <xf numFmtId="0" fontId="2" fillId="0" borderId="6" xfId="0" applyFont="1" applyBorder="1" applyAlignment="1" applyProtection="1">
      <alignment horizontal="left" vertical="top"/>
      <protection locked="0"/>
    </xf>
    <xf numFmtId="0" fontId="2" fillId="0" borderId="7" xfId="0" applyFont="1" applyBorder="1" applyAlignment="1" applyProtection="1">
      <alignment horizontal="left" vertical="top"/>
      <protection locked="0"/>
    </xf>
    <xf numFmtId="0" fontId="2" fillId="0" borderId="8" xfId="0" applyFont="1" applyBorder="1" applyAlignment="1" applyProtection="1">
      <alignment horizontal="left" vertical="top"/>
      <protection locked="0"/>
    </xf>
    <xf numFmtId="0" fontId="2" fillId="0" borderId="9" xfId="0" applyFont="1" applyBorder="1" applyAlignment="1" applyProtection="1">
      <alignment horizontal="left" vertical="top"/>
      <protection locked="0"/>
    </xf>
    <xf numFmtId="0" fontId="2" fillId="0" borderId="0" xfId="0" applyFont="1" applyAlignment="1" applyProtection="1">
      <alignment horizontal="left" vertical="top"/>
      <protection locked="0"/>
    </xf>
    <xf numFmtId="0" fontId="2" fillId="0" borderId="10" xfId="0" applyFont="1" applyBorder="1" applyAlignment="1" applyProtection="1">
      <alignment horizontal="left" vertical="top"/>
      <protection locked="0"/>
    </xf>
    <xf numFmtId="0" fontId="2" fillId="0" borderId="14" xfId="0" applyFont="1" applyBorder="1"/>
    <xf numFmtId="0" fontId="6" fillId="0" borderId="0" xfId="0" applyFont="1"/>
    <xf numFmtId="0" fontId="3" fillId="0" borderId="14" xfId="0" applyFont="1" applyBorder="1" applyAlignment="1">
      <alignment horizontal="right"/>
    </xf>
    <xf numFmtId="0" fontId="3" fillId="0" borderId="0" xfId="0" applyFont="1" applyAlignment="1">
      <alignment horizontal="center"/>
    </xf>
    <xf numFmtId="2" fontId="3" fillId="0" borderId="15" xfId="0" applyNumberFormat="1" applyFont="1" applyBorder="1"/>
    <xf numFmtId="0" fontId="2" fillId="0" borderId="18" xfId="0" applyFont="1" applyBorder="1" applyAlignment="1" applyProtection="1">
      <alignment horizontal="left" vertical="top"/>
      <protection locked="0"/>
    </xf>
    <xf numFmtId="0" fontId="2" fillId="0" borderId="19" xfId="0" applyFont="1" applyBorder="1" applyAlignment="1" applyProtection="1">
      <alignment horizontal="left" vertical="top"/>
      <protection locked="0"/>
    </xf>
    <xf numFmtId="0" fontId="2" fillId="0" borderId="20" xfId="0" applyFont="1" applyBorder="1" applyAlignment="1" applyProtection="1">
      <alignment horizontal="left" vertical="top"/>
      <protection locked="0"/>
    </xf>
    <xf numFmtId="0" fontId="10" fillId="0" borderId="0" xfId="0" applyFont="1" applyAlignment="1">
      <alignment wrapText="1"/>
    </xf>
    <xf numFmtId="0" fontId="2" fillId="2" borderId="6" xfId="0" applyFont="1" applyFill="1" applyBorder="1" applyProtection="1">
      <protection locked="0"/>
    </xf>
    <xf numFmtId="0" fontId="2" fillId="2" borderId="0" xfId="0" applyFont="1" applyFill="1" applyProtection="1">
      <protection locked="0"/>
    </xf>
    <xf numFmtId="0" fontId="2" fillId="2" borderId="10" xfId="0" applyFont="1" applyFill="1" applyBorder="1" applyProtection="1">
      <protection locked="0"/>
    </xf>
    <xf numFmtId="0" fontId="3" fillId="0" borderId="16" xfId="0" applyFont="1" applyBorder="1" applyAlignment="1">
      <alignment horizontal="right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2" borderId="23" xfId="0" applyFont="1" applyFill="1" applyBorder="1" applyAlignment="1" applyProtection="1">
      <alignment horizontal="center" vertical="center"/>
      <protection locked="0"/>
    </xf>
    <xf numFmtId="0" fontId="3" fillId="2" borderId="18" xfId="0" applyFont="1" applyFill="1" applyBorder="1" applyProtection="1">
      <protection locked="0"/>
    </xf>
    <xf numFmtId="0" fontId="0" fillId="2" borderId="19" xfId="0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11" fillId="2" borderId="0" xfId="0" applyFont="1" applyFill="1"/>
    <xf numFmtId="0" fontId="11" fillId="0" borderId="0" xfId="0" applyFont="1"/>
    <xf numFmtId="0" fontId="4" fillId="2" borderId="19" xfId="0" applyFont="1" applyFill="1" applyBorder="1"/>
    <xf numFmtId="0" fontId="11" fillId="2" borderId="19" xfId="0" applyFont="1" applyFill="1" applyBorder="1" applyAlignment="1">
      <alignment horizontal="center"/>
    </xf>
    <xf numFmtId="0" fontId="9" fillId="2" borderId="19" xfId="0" applyFont="1" applyFill="1" applyBorder="1" applyAlignment="1">
      <alignment horizontal="center"/>
    </xf>
    <xf numFmtId="0" fontId="9" fillId="2" borderId="0" xfId="0" applyFont="1" applyFill="1"/>
    <xf numFmtId="0" fontId="0" fillId="2" borderId="19" xfId="0" applyFill="1" applyBorder="1"/>
    <xf numFmtId="0" fontId="9" fillId="2" borderId="19" xfId="0" applyFont="1" applyFill="1" applyBorder="1"/>
    <xf numFmtId="0" fontId="9" fillId="0" borderId="7" xfId="0" applyFont="1" applyBorder="1" applyAlignment="1">
      <alignment horizontal="center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7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12" fillId="0" borderId="0" xfId="0" applyFont="1"/>
    <xf numFmtId="0" fontId="9" fillId="0" borderId="0" xfId="0" applyFont="1" applyAlignment="1">
      <alignment horizontal="center" vertical="center"/>
    </xf>
    <xf numFmtId="0" fontId="13" fillId="3" borderId="3" xfId="0" applyFont="1" applyFill="1" applyBorder="1" applyAlignment="1">
      <alignment horizontal="center"/>
    </xf>
    <xf numFmtId="0" fontId="13" fillId="3" borderId="4" xfId="0" applyFont="1" applyFill="1" applyBorder="1" applyAlignment="1">
      <alignment horizontal="center"/>
    </xf>
    <xf numFmtId="0" fontId="13" fillId="3" borderId="5" xfId="0" applyFont="1" applyFill="1" applyBorder="1" applyAlignment="1">
      <alignment horizontal="center"/>
    </xf>
    <xf numFmtId="0" fontId="9" fillId="4" borderId="0" xfId="0" applyFont="1" applyFill="1"/>
    <xf numFmtId="0" fontId="9" fillId="5" borderId="0" xfId="0" applyFont="1" applyFill="1"/>
    <xf numFmtId="0" fontId="9" fillId="2" borderId="0" xfId="0" applyFont="1" applyFill="1" applyAlignment="1">
      <alignment horizontal="center" wrapText="1"/>
    </xf>
    <xf numFmtId="0" fontId="9" fillId="2" borderId="22" xfId="0" applyFont="1" applyFill="1" applyBorder="1" applyAlignment="1">
      <alignment horizontal="center"/>
    </xf>
    <xf numFmtId="164" fontId="9" fillId="4" borderId="22" xfId="1" applyNumberFormat="1" applyFont="1" applyFill="1" applyBorder="1" applyAlignment="1" applyProtection="1">
      <alignment horizontal="center"/>
      <protection locked="0"/>
    </xf>
    <xf numFmtId="0" fontId="9" fillId="2" borderId="23" xfId="0" applyFont="1" applyFill="1" applyBorder="1" applyAlignment="1">
      <alignment horizontal="center"/>
    </xf>
    <xf numFmtId="164" fontId="9" fillId="4" borderId="23" xfId="1" applyNumberFormat="1" applyFont="1" applyFill="1" applyBorder="1" applyAlignment="1" applyProtection="1">
      <alignment horizontal="center"/>
      <protection locked="0"/>
    </xf>
    <xf numFmtId="0" fontId="9" fillId="2" borderId="24" xfId="0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horizontal="center" vertical="center"/>
    </xf>
    <xf numFmtId="0" fontId="9" fillId="2" borderId="24" xfId="0" applyFont="1" applyFill="1" applyBorder="1" applyAlignment="1">
      <alignment horizontal="center"/>
    </xf>
    <xf numFmtId="0" fontId="9" fillId="2" borderId="13" xfId="0" applyFont="1" applyFill="1" applyBorder="1" applyAlignment="1">
      <alignment horizontal="center"/>
    </xf>
    <xf numFmtId="164" fontId="9" fillId="5" borderId="24" xfId="1" applyNumberFormat="1" applyFont="1" applyFill="1" applyBorder="1" applyAlignment="1">
      <alignment horizontal="center"/>
    </xf>
    <xf numFmtId="164" fontId="9" fillId="5" borderId="13" xfId="1" applyNumberFormat="1" applyFont="1" applyFill="1" applyBorder="1" applyAlignment="1">
      <alignment horizontal="center"/>
    </xf>
    <xf numFmtId="0" fontId="9" fillId="2" borderId="0" xfId="0" applyFont="1" applyFill="1" applyAlignment="1">
      <alignment horizontal="center" vertical="center"/>
    </xf>
    <xf numFmtId="3" fontId="9" fillId="4" borderId="3" xfId="0" applyNumberFormat="1" applyFont="1" applyFill="1" applyBorder="1" applyProtection="1">
      <protection locked="0"/>
    </xf>
    <xf numFmtId="3" fontId="9" fillId="4" borderId="3" xfId="0" applyNumberFormat="1" applyFont="1" applyFill="1" applyBorder="1" applyAlignment="1" applyProtection="1">
      <alignment horizontal="center"/>
      <protection locked="0"/>
    </xf>
    <xf numFmtId="3" fontId="9" fillId="4" borderId="25" xfId="0" applyNumberFormat="1" applyFont="1" applyFill="1" applyBorder="1" applyAlignment="1" applyProtection="1">
      <alignment horizontal="center"/>
      <protection locked="0"/>
    </xf>
    <xf numFmtId="3" fontId="9" fillId="5" borderId="25" xfId="0" applyNumberFormat="1" applyFont="1" applyFill="1" applyBorder="1"/>
    <xf numFmtId="0" fontId="9" fillId="5" borderId="25" xfId="0" applyFont="1" applyFill="1" applyBorder="1"/>
    <xf numFmtId="0" fontId="9" fillId="5" borderId="26" xfId="0" applyFont="1" applyFill="1" applyBorder="1"/>
    <xf numFmtId="0" fontId="9" fillId="2" borderId="27" xfId="0" applyFont="1" applyFill="1" applyBorder="1" applyAlignment="1">
      <alignment horizontal="center"/>
    </xf>
    <xf numFmtId="0" fontId="9" fillId="2" borderId="28" xfId="0" applyFont="1" applyFill="1" applyBorder="1" applyAlignment="1">
      <alignment horizontal="center"/>
    </xf>
    <xf numFmtId="0" fontId="9" fillId="4" borderId="27" xfId="0" applyFont="1" applyFill="1" applyBorder="1" applyAlignment="1" applyProtection="1">
      <alignment horizontal="center"/>
      <protection locked="0"/>
    </xf>
    <xf numFmtId="0" fontId="9" fillId="4" borderId="28" xfId="0" applyFont="1" applyFill="1" applyBorder="1" applyAlignment="1" applyProtection="1">
      <alignment horizontal="center"/>
      <protection locked="0"/>
    </xf>
    <xf numFmtId="0" fontId="9" fillId="4" borderId="24" xfId="0" applyFont="1" applyFill="1" applyBorder="1" applyAlignment="1" applyProtection="1">
      <alignment horizontal="center"/>
      <protection locked="0"/>
    </xf>
    <xf numFmtId="0" fontId="9" fillId="4" borderId="13" xfId="0" applyFont="1" applyFill="1" applyBorder="1" applyAlignment="1" applyProtection="1">
      <alignment horizontal="center"/>
      <protection locked="0"/>
    </xf>
    <xf numFmtId="0" fontId="9" fillId="5" borderId="24" xfId="0" applyFont="1" applyFill="1" applyBorder="1" applyAlignment="1">
      <alignment horizontal="center"/>
    </xf>
    <xf numFmtId="0" fontId="9" fillId="5" borderId="13" xfId="0" applyFont="1" applyFill="1" applyBorder="1" applyAlignment="1">
      <alignment horizontal="center"/>
    </xf>
    <xf numFmtId="0" fontId="14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14" fontId="3" fillId="0" borderId="1" xfId="0" applyNumberFormat="1" applyFont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left"/>
    </xf>
    <xf numFmtId="49" fontId="3" fillId="2" borderId="2" xfId="2" applyNumberFormat="1" applyFont="1" applyFill="1" applyBorder="1" applyAlignment="1" applyProtection="1">
      <alignment horizontal="left"/>
    </xf>
    <xf numFmtId="0" fontId="16" fillId="2" borderId="2" xfId="2" applyFont="1" applyFill="1" applyBorder="1" applyAlignment="1" applyProtection="1"/>
    <xf numFmtId="0" fontId="3" fillId="2" borderId="2" xfId="0" applyFont="1" applyFill="1" applyBorder="1"/>
    <xf numFmtId="0" fontId="3" fillId="2" borderId="2" xfId="0" applyFont="1" applyFill="1" applyBorder="1" applyAlignment="1">
      <alignment horizontal="center"/>
    </xf>
    <xf numFmtId="0" fontId="3" fillId="0" borderId="1" xfId="0" applyFont="1" applyBorder="1"/>
    <xf numFmtId="0" fontId="0" fillId="0" borderId="9" xfId="0" applyBorder="1"/>
    <xf numFmtId="0" fontId="0" fillId="0" borderId="10" xfId="0" applyBorder="1"/>
    <xf numFmtId="0" fontId="2" fillId="0" borderId="11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/>
    </xf>
    <xf numFmtId="0" fontId="3" fillId="0" borderId="2" xfId="0" applyFont="1" applyBorder="1" applyAlignment="1">
      <alignment horizontal="center" wrapText="1"/>
    </xf>
    <xf numFmtId="0" fontId="2" fillId="0" borderId="12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3" xfId="0" applyBorder="1"/>
    <xf numFmtId="0" fontId="4" fillId="0" borderId="11" xfId="0" applyFont="1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3" fillId="0" borderId="0" xfId="0" applyFont="1" applyAlignment="1">
      <alignment horizontal="right" vertical="center" wrapText="1"/>
    </xf>
    <xf numFmtId="0" fontId="3" fillId="0" borderId="2" xfId="0" applyFont="1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3" fillId="0" borderId="1" xfId="0" applyFont="1" applyBorder="1" applyAlignment="1">
      <alignment horizontal="right" vertical="center" wrapText="1"/>
    </xf>
    <xf numFmtId="0" fontId="17" fillId="0" borderId="0" xfId="0" applyFont="1" applyAlignment="1">
      <alignment horizontal="right"/>
    </xf>
    <xf numFmtId="0" fontId="3" fillId="2" borderId="19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2" fillId="0" borderId="6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2" fillId="0" borderId="10" xfId="0" applyFont="1" applyBorder="1" applyAlignment="1">
      <alignment horizontal="left" vertical="top" wrapText="1"/>
    </xf>
    <xf numFmtId="0" fontId="2" fillId="0" borderId="18" xfId="0" applyFont="1" applyBorder="1" applyAlignment="1">
      <alignment horizontal="left" vertical="top" wrapText="1"/>
    </xf>
    <xf numFmtId="0" fontId="2" fillId="0" borderId="19" xfId="0" applyFont="1" applyBorder="1" applyAlignment="1">
      <alignment horizontal="left" vertical="top" wrapText="1"/>
    </xf>
    <xf numFmtId="0" fontId="2" fillId="0" borderId="20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/>
    </xf>
    <xf numFmtId="0" fontId="2" fillId="0" borderId="7" xfId="0" applyFont="1" applyBorder="1" applyAlignment="1">
      <alignment horizontal="left" vertical="top"/>
    </xf>
    <xf numFmtId="0" fontId="2" fillId="0" borderId="8" xfId="0" applyFont="1" applyBorder="1" applyAlignment="1">
      <alignment horizontal="left" vertical="top"/>
    </xf>
    <xf numFmtId="0" fontId="3" fillId="2" borderId="23" xfId="0" applyFont="1" applyFill="1" applyBorder="1" applyAlignment="1">
      <alignment horizontal="center" vertical="center"/>
    </xf>
    <xf numFmtId="0" fontId="2" fillId="0" borderId="18" xfId="0" applyFont="1" applyBorder="1" applyAlignment="1">
      <alignment horizontal="left" vertical="top"/>
    </xf>
    <xf numFmtId="0" fontId="2" fillId="0" borderId="19" xfId="0" applyFont="1" applyBorder="1" applyAlignment="1">
      <alignment horizontal="left" vertical="top"/>
    </xf>
    <xf numFmtId="0" fontId="2" fillId="0" borderId="20" xfId="0" applyFont="1" applyBorder="1" applyAlignment="1">
      <alignment horizontal="left" vertical="top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13" fillId="6" borderId="3" xfId="0" applyFont="1" applyFill="1" applyBorder="1" applyAlignment="1">
      <alignment horizontal="center"/>
    </xf>
    <xf numFmtId="0" fontId="13" fillId="6" borderId="4" xfId="0" applyFont="1" applyFill="1" applyBorder="1" applyAlignment="1">
      <alignment horizontal="center"/>
    </xf>
    <xf numFmtId="0" fontId="13" fillId="6" borderId="5" xfId="0" applyFont="1" applyFill="1" applyBorder="1" applyAlignment="1">
      <alignment horizontal="center"/>
    </xf>
    <xf numFmtId="44" fontId="9" fillId="4" borderId="22" xfId="1" applyFont="1" applyFill="1" applyBorder="1" applyAlignment="1">
      <alignment horizontal="center"/>
    </xf>
    <xf numFmtId="44" fontId="9" fillId="4" borderId="23" xfId="1" applyFont="1" applyFill="1" applyBorder="1" applyAlignment="1">
      <alignment horizontal="center"/>
    </xf>
    <xf numFmtId="44" fontId="9" fillId="4" borderId="24" xfId="1" applyFont="1" applyFill="1" applyBorder="1" applyAlignment="1">
      <alignment horizontal="center"/>
    </xf>
    <xf numFmtId="44" fontId="9" fillId="4" borderId="13" xfId="1" applyFont="1" applyFill="1" applyBorder="1" applyAlignment="1">
      <alignment horizontal="center"/>
    </xf>
    <xf numFmtId="44" fontId="9" fillId="5" borderId="24" xfId="1" applyFont="1" applyFill="1" applyBorder="1" applyAlignment="1">
      <alignment horizontal="center"/>
    </xf>
    <xf numFmtId="44" fontId="9" fillId="5" borderId="13" xfId="1" applyFont="1" applyFill="1" applyBorder="1" applyAlignment="1">
      <alignment horizontal="center"/>
    </xf>
    <xf numFmtId="3" fontId="9" fillId="4" borderId="3" xfId="0" applyNumberFormat="1" applyFont="1" applyFill="1" applyBorder="1" applyAlignment="1">
      <alignment horizontal="center"/>
    </xf>
    <xf numFmtId="3" fontId="9" fillId="4" borderId="25" xfId="0" applyNumberFormat="1" applyFont="1" applyFill="1" applyBorder="1" applyAlignment="1">
      <alignment horizontal="center"/>
    </xf>
    <xf numFmtId="0" fontId="9" fillId="4" borderId="27" xfId="0" applyFont="1" applyFill="1" applyBorder="1" applyAlignment="1">
      <alignment horizontal="center"/>
    </xf>
    <xf numFmtId="0" fontId="9" fillId="4" borderId="28" xfId="0" applyFont="1" applyFill="1" applyBorder="1" applyAlignment="1">
      <alignment horizontal="center"/>
    </xf>
    <xf numFmtId="0" fontId="9" fillId="4" borderId="24" xfId="0" applyFont="1" applyFill="1" applyBorder="1" applyAlignment="1">
      <alignment horizontal="center"/>
    </xf>
    <xf numFmtId="0" fontId="9" fillId="4" borderId="13" xfId="0" applyFont="1" applyFill="1" applyBorder="1" applyAlignment="1">
      <alignment horizontal="center"/>
    </xf>
    <xf numFmtId="0" fontId="18" fillId="0" borderId="11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3.jpeg"/><Relationship Id="rId1" Type="http://schemas.openxmlformats.org/officeDocument/2006/relationships/image" Target="../media/image2.jpeg"/><Relationship Id="rId6" Type="http://schemas.openxmlformats.org/officeDocument/2006/relationships/image" Target="../media/image7.png"/><Relationship Id="rId5" Type="http://schemas.openxmlformats.org/officeDocument/2006/relationships/image" Target="../media/image6.emf"/><Relationship Id="rId4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50985</xdr:colOff>
      <xdr:row>0</xdr:row>
      <xdr:rowOff>3394</xdr:rowOff>
    </xdr:from>
    <xdr:to>
      <xdr:col>4</xdr:col>
      <xdr:colOff>156285</xdr:colOff>
      <xdr:row>2</xdr:row>
      <xdr:rowOff>71282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E3820F5-C192-2C92-3DB4-F7CECF27F0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985" y="3394"/>
          <a:ext cx="2543700" cy="44888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189233</xdr:colOff>
      <xdr:row>10</xdr:row>
      <xdr:rowOff>132617</xdr:rowOff>
    </xdr:from>
    <xdr:to>
      <xdr:col>12</xdr:col>
      <xdr:colOff>222884</xdr:colOff>
      <xdr:row>14</xdr:row>
      <xdr:rowOff>18317</xdr:rowOff>
    </xdr:to>
    <xdr:pic>
      <xdr:nvPicPr>
        <xdr:cNvPr id="2" name="Picture 1" descr="coil_spring_id402">
          <a:extLst>
            <a:ext uri="{FF2B5EF4-FFF2-40B4-BE49-F238E27FC236}">
              <a16:creationId xmlns:a16="http://schemas.microsoft.com/office/drawing/2014/main" id="{0B9CEAB7-5D05-4556-954B-DB68BC0021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61258" y="2066192"/>
          <a:ext cx="1862451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214957</xdr:colOff>
      <xdr:row>17</xdr:row>
      <xdr:rowOff>115472</xdr:rowOff>
    </xdr:from>
    <xdr:to>
      <xdr:col>15</xdr:col>
      <xdr:colOff>329565</xdr:colOff>
      <xdr:row>24</xdr:row>
      <xdr:rowOff>6887</xdr:rowOff>
    </xdr:to>
    <xdr:pic>
      <xdr:nvPicPr>
        <xdr:cNvPr id="3" name="Picture 2" descr="img_6163">
          <a:extLst>
            <a:ext uri="{FF2B5EF4-FFF2-40B4-BE49-F238E27FC236}">
              <a16:creationId xmlns:a16="http://schemas.microsoft.com/office/drawing/2014/main" id="{8F854870-F0BC-43C6-B200-01423E39D5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047" t="22714" r="52570" b="39143"/>
        <a:stretch>
          <a:fillRect/>
        </a:stretch>
      </xdr:blipFill>
      <xdr:spPr bwMode="auto">
        <a:xfrm>
          <a:off x="7311082" y="3401597"/>
          <a:ext cx="1686233" cy="12344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123825</xdr:colOff>
      <xdr:row>17</xdr:row>
      <xdr:rowOff>24032</xdr:rowOff>
    </xdr:from>
    <xdr:to>
      <xdr:col>12</xdr:col>
      <xdr:colOff>306705</xdr:colOff>
      <xdr:row>24</xdr:row>
      <xdr:rowOff>41449</xdr:rowOff>
    </xdr:to>
    <xdr:pic>
      <xdr:nvPicPr>
        <xdr:cNvPr id="4" name="Picture 3" descr="s-l225">
          <a:extLst>
            <a:ext uri="{FF2B5EF4-FFF2-40B4-BE49-F238E27FC236}">
              <a16:creationId xmlns:a16="http://schemas.microsoft.com/office/drawing/2014/main" id="{34BF6150-15CA-4F56-9AE3-BF55EA9770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50" y="3310157"/>
          <a:ext cx="2011680" cy="13604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413385</xdr:colOff>
      <xdr:row>27</xdr:row>
      <xdr:rowOff>86897</xdr:rowOff>
    </xdr:from>
    <xdr:to>
      <xdr:col>11</xdr:col>
      <xdr:colOff>579120</xdr:colOff>
      <xdr:row>33</xdr:row>
      <xdr:rowOff>128807</xdr:rowOff>
    </xdr:to>
    <xdr:pic>
      <xdr:nvPicPr>
        <xdr:cNvPr id="5" name="Picture 4" descr="169974323">
          <a:extLst>
            <a:ext uri="{FF2B5EF4-FFF2-40B4-BE49-F238E27FC236}">
              <a16:creationId xmlns:a16="http://schemas.microsoft.com/office/drawing/2014/main" id="{15241B78-4C5E-4F24-857C-600BA815F4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738" t="18591" r="46289" b="18004"/>
        <a:stretch>
          <a:fillRect/>
        </a:stretch>
      </xdr:blipFill>
      <xdr:spPr bwMode="auto">
        <a:xfrm>
          <a:off x="5185410" y="5306597"/>
          <a:ext cx="1384935" cy="11849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260985</xdr:colOff>
      <xdr:row>27</xdr:row>
      <xdr:rowOff>109757</xdr:rowOff>
    </xdr:from>
    <xdr:to>
      <xdr:col>14</xdr:col>
      <xdr:colOff>937260</xdr:colOff>
      <xdr:row>33</xdr:row>
      <xdr:rowOff>105947</xdr:rowOff>
    </xdr:to>
    <xdr:pic>
      <xdr:nvPicPr>
        <xdr:cNvPr id="6" name="Picture 5" descr="169974323">
          <a:extLst>
            <a:ext uri="{FF2B5EF4-FFF2-40B4-BE49-F238E27FC236}">
              <a16:creationId xmlns:a16="http://schemas.microsoft.com/office/drawing/2014/main" id="{53D4DC2D-ACA0-4151-AC58-16A5E55BF3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265" t="19948" r="73143" b="22047"/>
        <a:stretch>
          <a:fillRect/>
        </a:stretch>
      </xdr:blipFill>
      <xdr:spPr bwMode="auto">
        <a:xfrm>
          <a:off x="7357110" y="5329457"/>
          <a:ext cx="1285875" cy="11391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65209</xdr:colOff>
      <xdr:row>10</xdr:row>
      <xdr:rowOff>0</xdr:rowOff>
    </xdr:from>
    <xdr:to>
      <xdr:col>15</xdr:col>
      <xdr:colOff>342461</xdr:colOff>
      <xdr:row>15</xdr:row>
      <xdr:rowOff>152106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72D5E5DE-E8B2-4673-AD73-27FA3460B0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61334" y="1933575"/>
          <a:ext cx="1848877" cy="11046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0</xdr:row>
      <xdr:rowOff>76200</xdr:rowOff>
    </xdr:from>
    <xdr:to>
      <xdr:col>5</xdr:col>
      <xdr:colOff>216795</xdr:colOff>
      <xdr:row>2</xdr:row>
      <xdr:rowOff>179452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B95D612A-8EC0-EF34-1B5A-93619E858E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76200"/>
          <a:ext cx="2798070" cy="49377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Group%20Companies\(HIAMS)AM%20Procurement\Controlled%20Documents\Supplier%20Handbook\17%20-%20Georgia%20Specific%20Requirements\GA\5.%20Packaging%20Data%20QSF-401-01%20GA.xlsx" TargetMode="External"/><Relationship Id="rId1" Type="http://schemas.openxmlformats.org/officeDocument/2006/relationships/externalLinkPath" Target="5.%20Packaging%20Data%20QSF-401-01%20G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DS"/>
      <sheetName val="Cost &amp; Fleet Calculation"/>
      <sheetName val="Example"/>
      <sheetName val="Ex. Cost &amp; Fleet Calculation "/>
    </sheetNames>
    <sheetDataSet>
      <sheetData sheetId="0"/>
      <sheetData sheetId="1"/>
      <sheetData sheetId="2">
        <row r="22">
          <cell r="D22">
            <v>4</v>
          </cell>
        </row>
        <row r="24">
          <cell r="D24">
            <v>4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A262C1-F801-4683-B533-BE272966CF6B}">
  <dimension ref="A1:O45"/>
  <sheetViews>
    <sheetView showGridLines="0" tabSelected="1" workbookViewId="0">
      <selection activeCell="S6" sqref="S6"/>
    </sheetView>
  </sheetViews>
  <sheetFormatPr defaultRowHeight="15" x14ac:dyDescent="0.25"/>
  <sheetData>
    <row r="1" spans="1:15" x14ac:dyDescent="0.25">
      <c r="L1" s="1" t="s">
        <v>0</v>
      </c>
      <c r="M1" s="2"/>
      <c r="N1" s="2"/>
      <c r="O1" s="2"/>
    </row>
    <row r="2" spans="1:15" x14ac:dyDescent="0.25">
      <c r="H2" s="1" t="s">
        <v>1</v>
      </c>
      <c r="I2" s="3"/>
      <c r="J2" s="3"/>
      <c r="K2" s="4"/>
      <c r="L2" s="1" t="s">
        <v>2</v>
      </c>
      <c r="M2" s="3"/>
      <c r="N2" s="3"/>
      <c r="O2" s="3"/>
    </row>
    <row r="3" spans="1:15" ht="23.25" customHeight="1" x14ac:dyDescent="0.25">
      <c r="A3" s="5" t="s">
        <v>3</v>
      </c>
      <c r="B3" s="6"/>
      <c r="C3" s="3"/>
      <c r="D3" s="3"/>
      <c r="E3" s="3"/>
      <c r="F3" s="7"/>
      <c r="H3" s="1" t="s">
        <v>4</v>
      </c>
      <c r="I3" s="8"/>
      <c r="J3" s="8"/>
      <c r="L3" s="1" t="s">
        <v>5</v>
      </c>
      <c r="M3" s="9"/>
      <c r="N3" s="9"/>
      <c r="O3" s="9"/>
    </row>
    <row r="4" spans="1:15" x14ac:dyDescent="0.25">
      <c r="A4" s="5" t="s">
        <v>6</v>
      </c>
      <c r="B4" s="5"/>
      <c r="C4" s="9"/>
      <c r="D4" s="9"/>
      <c r="E4" s="9"/>
      <c r="F4" s="7"/>
      <c r="H4" s="1"/>
      <c r="I4" s="8"/>
      <c r="J4" s="8"/>
      <c r="K4" s="6"/>
      <c r="L4" s="1" t="s">
        <v>7</v>
      </c>
      <c r="M4" s="9"/>
      <c r="N4" s="9"/>
      <c r="O4" s="9"/>
    </row>
    <row r="5" spans="1:15" x14ac:dyDescent="0.25">
      <c r="A5" s="10" t="s">
        <v>8</v>
      </c>
      <c r="B5" s="10"/>
      <c r="C5" s="9"/>
      <c r="D5" s="9"/>
      <c r="E5" s="9"/>
      <c r="F5" s="7"/>
    </row>
    <row r="6" spans="1:15" ht="15.75" thickBot="1" x14ac:dyDescent="0.3">
      <c r="A6" s="11" t="s">
        <v>9</v>
      </c>
      <c r="B6" s="11"/>
      <c r="C6" s="12"/>
      <c r="D6" s="12"/>
      <c r="E6" s="12"/>
      <c r="F6" s="7"/>
    </row>
    <row r="7" spans="1:15" ht="15.75" thickBot="1" x14ac:dyDescent="0.3">
      <c r="A7" s="13"/>
      <c r="B7" s="13"/>
      <c r="I7" s="14" t="s">
        <v>10</v>
      </c>
      <c r="J7" s="15"/>
      <c r="K7" s="15"/>
      <c r="L7" s="16"/>
      <c r="M7" s="14" t="s">
        <v>11</v>
      </c>
      <c r="N7" s="15"/>
      <c r="O7" s="16"/>
    </row>
    <row r="8" spans="1:15" x14ac:dyDescent="0.25">
      <c r="I8" s="17"/>
      <c r="J8" s="18"/>
      <c r="K8" s="18"/>
      <c r="L8" s="19"/>
      <c r="M8" s="17"/>
      <c r="N8" s="18"/>
      <c r="O8" s="19"/>
    </row>
    <row r="9" spans="1:15" x14ac:dyDescent="0.25">
      <c r="I9" s="20"/>
      <c r="J9" s="21"/>
      <c r="K9" s="21"/>
      <c r="L9" s="22"/>
      <c r="M9" s="20"/>
      <c r="N9" s="21"/>
      <c r="O9" s="22"/>
    </row>
    <row r="10" spans="1:15" x14ac:dyDescent="0.25">
      <c r="A10" s="226" t="s">
        <v>12</v>
      </c>
      <c r="B10" s="23" t="s">
        <v>13</v>
      </c>
      <c r="C10" s="12"/>
      <c r="D10" s="24" t="s">
        <v>14</v>
      </c>
      <c r="E10" s="25"/>
      <c r="F10" s="229" t="s">
        <v>15</v>
      </c>
      <c r="G10" s="26" t="s">
        <v>16</v>
      </c>
      <c r="I10" s="20"/>
      <c r="J10" s="21"/>
      <c r="K10" s="21"/>
      <c r="L10" s="22"/>
      <c r="M10" s="20"/>
      <c r="N10" s="21"/>
      <c r="O10" s="22"/>
    </row>
    <row r="11" spans="1:15" x14ac:dyDescent="0.25">
      <c r="A11" s="227"/>
      <c r="B11" s="27" t="s">
        <v>17</v>
      </c>
      <c r="C11" s="12"/>
      <c r="D11" s="28" t="s">
        <v>18</v>
      </c>
      <c r="E11" s="25"/>
      <c r="F11" s="230"/>
      <c r="G11" s="29" t="s">
        <v>19</v>
      </c>
      <c r="I11" s="20"/>
      <c r="J11" s="21"/>
      <c r="K11" s="21"/>
      <c r="L11" s="22"/>
      <c r="M11" s="20"/>
      <c r="N11" s="21"/>
      <c r="O11" s="22"/>
    </row>
    <row r="12" spans="1:15" x14ac:dyDescent="0.25">
      <c r="A12" s="228"/>
      <c r="B12" s="30" t="s">
        <v>20</v>
      </c>
      <c r="C12" s="31"/>
      <c r="D12" s="32" t="s">
        <v>21</v>
      </c>
      <c r="E12" s="33"/>
      <c r="F12" s="231"/>
      <c r="G12" s="34" t="s">
        <v>22</v>
      </c>
      <c r="I12" s="20"/>
      <c r="J12" s="21"/>
      <c r="K12" s="21"/>
      <c r="L12" s="22"/>
      <c r="M12" s="20"/>
      <c r="N12" s="21"/>
      <c r="O12" s="22"/>
    </row>
    <row r="13" spans="1:15" x14ac:dyDescent="0.25">
      <c r="A13" s="35"/>
      <c r="B13" s="35"/>
      <c r="C13" s="6"/>
      <c r="D13" s="36"/>
      <c r="E13" s="36"/>
      <c r="I13" s="20"/>
      <c r="J13" s="21"/>
      <c r="K13" s="21"/>
      <c r="L13" s="22"/>
      <c r="M13" s="20"/>
      <c r="N13" s="21"/>
      <c r="O13" s="22"/>
    </row>
    <row r="14" spans="1:15" ht="15.75" thickBot="1" x14ac:dyDescent="0.3">
      <c r="A14" s="37" t="s">
        <v>23</v>
      </c>
      <c r="B14" s="38"/>
      <c r="C14" s="38"/>
      <c r="D14" s="38"/>
      <c r="E14" s="38"/>
      <c r="F14" s="38"/>
      <c r="G14" s="39"/>
      <c r="I14" s="40"/>
      <c r="J14" s="41"/>
      <c r="K14" s="41"/>
      <c r="L14" s="42"/>
      <c r="M14" s="40"/>
      <c r="N14" s="41"/>
      <c r="O14" s="42"/>
    </row>
    <row r="15" spans="1:15" ht="15.75" thickBot="1" x14ac:dyDescent="0.3">
      <c r="A15" s="227" t="s">
        <v>24</v>
      </c>
      <c r="B15" s="27" t="s">
        <v>13</v>
      </c>
      <c r="C15" s="31"/>
      <c r="D15" s="27" t="s">
        <v>14</v>
      </c>
      <c r="E15" s="43"/>
      <c r="G15" s="44"/>
      <c r="I15" s="45" t="s">
        <v>25</v>
      </c>
      <c r="J15" s="46"/>
      <c r="K15" s="46"/>
      <c r="L15" s="47"/>
      <c r="M15" s="45" t="s">
        <v>26</v>
      </c>
      <c r="N15" s="46"/>
      <c r="O15" s="47"/>
    </row>
    <row r="16" spans="1:15" x14ac:dyDescent="0.25">
      <c r="A16" s="227"/>
      <c r="B16" s="27" t="s">
        <v>17</v>
      </c>
      <c r="C16" s="12"/>
      <c r="D16" s="28" t="s">
        <v>18</v>
      </c>
      <c r="E16" s="48"/>
      <c r="F16" s="49"/>
      <c r="G16" s="50"/>
      <c r="I16" s="17"/>
      <c r="J16" s="18"/>
      <c r="K16" s="18"/>
      <c r="L16" s="19"/>
      <c r="M16" s="17"/>
      <c r="N16" s="18"/>
      <c r="O16" s="19"/>
    </row>
    <row r="17" spans="1:15" x14ac:dyDescent="0.25">
      <c r="A17" s="228"/>
      <c r="B17" s="30" t="s">
        <v>20</v>
      </c>
      <c r="C17" s="31"/>
      <c r="D17" s="32" t="s">
        <v>21</v>
      </c>
      <c r="E17" s="43"/>
      <c r="F17" s="51"/>
      <c r="G17" s="52"/>
      <c r="I17" s="20"/>
      <c r="J17" s="21"/>
      <c r="K17" s="21"/>
      <c r="L17" s="22"/>
      <c r="M17" s="20"/>
      <c r="N17" s="21"/>
      <c r="O17" s="22"/>
    </row>
    <row r="18" spans="1:15" x14ac:dyDescent="0.25">
      <c r="A18" s="53"/>
      <c r="B18" s="53"/>
      <c r="C18" s="6"/>
      <c r="E18" s="36"/>
      <c r="I18" s="20"/>
      <c r="J18" s="21"/>
      <c r="K18" s="21"/>
      <c r="L18" s="22"/>
      <c r="M18" s="20"/>
      <c r="N18" s="21"/>
      <c r="O18" s="22"/>
    </row>
    <row r="19" spans="1:15" x14ac:dyDescent="0.25">
      <c r="A19" s="54" t="s">
        <v>27</v>
      </c>
      <c r="B19" s="38"/>
      <c r="C19" s="38"/>
      <c r="D19" s="55" t="s">
        <v>28</v>
      </c>
      <c r="E19" s="38"/>
      <c r="F19" s="38"/>
      <c r="G19" s="39"/>
      <c r="I19" s="20"/>
      <c r="J19" s="21"/>
      <c r="K19" s="21"/>
      <c r="L19" s="22"/>
      <c r="M19" s="20"/>
      <c r="N19" s="21"/>
      <c r="O19" s="22"/>
    </row>
    <row r="20" spans="1:15" ht="15.75" thickBot="1" x14ac:dyDescent="0.3">
      <c r="A20" s="56"/>
      <c r="B20" s="57" t="s">
        <v>29</v>
      </c>
      <c r="C20" s="58"/>
      <c r="D20" s="59" t="s">
        <v>30</v>
      </c>
      <c r="E20" s="60"/>
      <c r="F20" s="59" t="s">
        <v>31</v>
      </c>
      <c r="G20" s="61"/>
      <c r="I20" s="20"/>
      <c r="J20" s="21"/>
      <c r="K20" s="21"/>
      <c r="L20" s="22"/>
      <c r="M20" s="20"/>
      <c r="N20" s="21"/>
      <c r="O20" s="22"/>
    </row>
    <row r="21" spans="1:15" x14ac:dyDescent="0.25">
      <c r="A21" s="56"/>
      <c r="B21" s="27" t="s">
        <v>32</v>
      </c>
      <c r="C21" s="31"/>
      <c r="D21" s="59" t="s">
        <v>33</v>
      </c>
      <c r="E21" s="60"/>
      <c r="F21" s="59" t="s">
        <v>34</v>
      </c>
      <c r="G21" s="62"/>
      <c r="H21" s="36"/>
      <c r="I21" s="20"/>
      <c r="J21" s="21"/>
      <c r="K21" s="21"/>
      <c r="L21" s="22"/>
      <c r="M21" s="20"/>
      <c r="N21" s="21"/>
      <c r="O21" s="22"/>
    </row>
    <row r="22" spans="1:15" ht="23.25" x14ac:dyDescent="0.25">
      <c r="A22" s="56"/>
      <c r="B22" s="27" t="s">
        <v>35</v>
      </c>
      <c r="C22" s="31"/>
      <c r="D22" s="59" t="s">
        <v>36</v>
      </c>
      <c r="E22" s="63">
        <f>E20+E21</f>
        <v>0</v>
      </c>
      <c r="F22" s="59" t="s">
        <v>37</v>
      </c>
      <c r="G22" s="64">
        <f>G20+G21</f>
        <v>0</v>
      </c>
      <c r="H22" s="36"/>
      <c r="I22" s="20"/>
      <c r="J22" s="21"/>
      <c r="K22" s="21"/>
      <c r="L22" s="22"/>
      <c r="M22" s="20"/>
      <c r="N22" s="21"/>
      <c r="O22" s="22"/>
    </row>
    <row r="23" spans="1:15" x14ac:dyDescent="0.25">
      <c r="A23" s="65"/>
      <c r="B23" s="66" t="s">
        <v>38</v>
      </c>
      <c r="C23" s="67">
        <f>(C21*C22)*(C20)</f>
        <v>0</v>
      </c>
      <c r="D23" s="51"/>
      <c r="E23" s="51"/>
      <c r="F23" s="51"/>
      <c r="G23" s="52"/>
      <c r="I23" s="20"/>
      <c r="J23" s="21"/>
      <c r="K23" s="21"/>
      <c r="L23" s="22"/>
      <c r="M23" s="20"/>
      <c r="N23" s="21"/>
      <c r="O23" s="22"/>
    </row>
    <row r="24" spans="1:15" ht="15.75" thickBot="1" x14ac:dyDescent="0.3">
      <c r="A24" s="68"/>
      <c r="B24" s="68"/>
      <c r="C24" s="68"/>
      <c r="D24" s="36"/>
      <c r="I24" s="40"/>
      <c r="J24" s="41"/>
      <c r="K24" s="41"/>
      <c r="L24" s="42"/>
      <c r="M24" s="40"/>
      <c r="N24" s="41"/>
      <c r="O24" s="42"/>
    </row>
    <row r="25" spans="1:15" ht="15.75" thickBot="1" x14ac:dyDescent="0.3">
      <c r="A25" s="37" t="s">
        <v>39</v>
      </c>
      <c r="B25" s="38"/>
      <c r="C25" s="38"/>
      <c r="D25" s="38"/>
      <c r="E25" s="38"/>
      <c r="F25" s="38"/>
      <c r="G25" s="39"/>
      <c r="I25" s="45" t="s">
        <v>40</v>
      </c>
      <c r="J25" s="46"/>
      <c r="K25" s="46"/>
      <c r="L25" s="46"/>
      <c r="M25" s="46"/>
      <c r="N25" s="46"/>
      <c r="O25" s="47"/>
    </row>
    <row r="26" spans="1:15" x14ac:dyDescent="0.25">
      <c r="A26" s="69"/>
      <c r="B26" s="70"/>
      <c r="G26" s="44"/>
      <c r="I26" s="17"/>
      <c r="J26" s="18"/>
      <c r="K26" s="18"/>
      <c r="L26" s="19"/>
      <c r="M26" s="17"/>
      <c r="N26" s="18"/>
      <c r="O26" s="19"/>
    </row>
    <row r="27" spans="1:15" x14ac:dyDescent="0.25">
      <c r="A27" s="56"/>
      <c r="B27" s="70"/>
      <c r="G27" s="44"/>
      <c r="I27" s="20"/>
      <c r="J27" s="21"/>
      <c r="K27" s="21"/>
      <c r="L27" s="22"/>
      <c r="M27" s="20"/>
      <c r="N27" s="21"/>
      <c r="O27" s="22"/>
    </row>
    <row r="28" spans="1:15" x14ac:dyDescent="0.25">
      <c r="A28" s="56"/>
      <c r="B28" s="70"/>
      <c r="G28" s="44"/>
      <c r="I28" s="20"/>
      <c r="J28" s="21"/>
      <c r="K28" s="21"/>
      <c r="L28" s="22"/>
      <c r="M28" s="20"/>
      <c r="N28" s="21"/>
      <c r="O28" s="22"/>
    </row>
    <row r="29" spans="1:15" x14ac:dyDescent="0.25">
      <c r="A29" s="71"/>
      <c r="B29" s="72"/>
      <c r="C29" s="73"/>
      <c r="D29" s="73"/>
      <c r="E29" s="73"/>
      <c r="F29" s="73"/>
      <c r="G29" s="52"/>
      <c r="I29" s="20"/>
      <c r="J29" s="21"/>
      <c r="K29" s="21"/>
      <c r="L29" s="22"/>
      <c r="M29" s="20"/>
      <c r="N29" s="21"/>
      <c r="O29" s="22"/>
    </row>
    <row r="30" spans="1:15" x14ac:dyDescent="0.25">
      <c r="B30" s="70"/>
      <c r="I30" s="20"/>
      <c r="J30" s="21"/>
      <c r="K30" s="21"/>
      <c r="L30" s="22"/>
      <c r="M30" s="20"/>
      <c r="N30" s="21"/>
      <c r="O30" s="22"/>
    </row>
    <row r="31" spans="1:15" x14ac:dyDescent="0.25">
      <c r="A31" s="37" t="s">
        <v>41</v>
      </c>
      <c r="B31" s="38"/>
      <c r="C31" s="38"/>
      <c r="D31" s="38"/>
      <c r="E31" s="38"/>
      <c r="F31" s="38"/>
      <c r="G31" s="39"/>
      <c r="I31" s="20"/>
      <c r="J31" s="21"/>
      <c r="K31" s="21"/>
      <c r="L31" s="22"/>
      <c r="M31" s="20"/>
      <c r="N31" s="21"/>
      <c r="O31" s="22"/>
    </row>
    <row r="32" spans="1:15" ht="15.75" thickBot="1" x14ac:dyDescent="0.3">
      <c r="A32" s="56"/>
      <c r="B32" s="27" t="s">
        <v>42</v>
      </c>
      <c r="C32" s="43" t="s">
        <v>43</v>
      </c>
      <c r="E32" s="27" t="s">
        <v>44</v>
      </c>
      <c r="F32" s="74" t="s">
        <v>45</v>
      </c>
      <c r="G32" s="44"/>
      <c r="I32" s="40"/>
      <c r="J32" s="41"/>
      <c r="K32" s="41"/>
      <c r="L32" s="42"/>
      <c r="M32" s="40"/>
      <c r="N32" s="41"/>
      <c r="O32" s="42"/>
    </row>
    <row r="33" spans="1:15" ht="15.75" thickBot="1" x14ac:dyDescent="0.3">
      <c r="A33" s="75" t="s">
        <v>46</v>
      </c>
      <c r="B33" s="76"/>
      <c r="C33" s="27" t="s">
        <v>13</v>
      </c>
      <c r="D33" s="31"/>
      <c r="E33" s="27" t="s">
        <v>14</v>
      </c>
      <c r="F33" s="48"/>
      <c r="G33" s="44"/>
      <c r="I33" s="77" t="s">
        <v>47</v>
      </c>
      <c r="J33" s="78"/>
      <c r="K33" s="78"/>
      <c r="L33" s="78"/>
      <c r="M33" s="78"/>
      <c r="N33" s="78"/>
      <c r="O33" s="79"/>
    </row>
    <row r="34" spans="1:15" x14ac:dyDescent="0.25">
      <c r="A34" s="80"/>
      <c r="B34" s="76"/>
      <c r="C34" s="27" t="s">
        <v>17</v>
      </c>
      <c r="D34" s="31"/>
      <c r="E34" s="27" t="s">
        <v>18</v>
      </c>
      <c r="F34" s="48"/>
      <c r="G34" s="44"/>
      <c r="I34" s="81" t="s">
        <v>48</v>
      </c>
      <c r="J34" s="82"/>
      <c r="K34" s="82"/>
      <c r="L34" s="82"/>
      <c r="M34" s="82"/>
      <c r="N34" s="82"/>
      <c r="O34" s="83"/>
    </row>
    <row r="35" spans="1:15" x14ac:dyDescent="0.25">
      <c r="A35" s="80"/>
      <c r="B35" s="76"/>
      <c r="C35" s="27" t="s">
        <v>20</v>
      </c>
      <c r="D35" s="31"/>
      <c r="E35" s="27" t="s">
        <v>21</v>
      </c>
      <c r="F35" s="48"/>
      <c r="G35" s="44"/>
      <c r="I35" s="84"/>
      <c r="J35" s="85"/>
      <c r="K35" s="85"/>
      <c r="L35" s="85"/>
      <c r="M35" s="85"/>
      <c r="N35" s="85"/>
      <c r="O35" s="86"/>
    </row>
    <row r="36" spans="1:15" x14ac:dyDescent="0.25">
      <c r="A36" s="87" t="s">
        <v>49</v>
      </c>
      <c r="B36" s="6"/>
      <c r="C36" s="88"/>
      <c r="F36" s="6"/>
      <c r="G36" s="44"/>
      <c r="I36" s="84"/>
      <c r="J36" s="85"/>
      <c r="K36" s="85"/>
      <c r="L36" s="85"/>
      <c r="M36" s="85"/>
      <c r="N36" s="85"/>
      <c r="O36" s="86"/>
    </row>
    <row r="37" spans="1:15" ht="15.75" thickBot="1" x14ac:dyDescent="0.3">
      <c r="A37" s="89" t="s">
        <v>50</v>
      </c>
      <c r="B37" s="43"/>
      <c r="C37" s="28" t="s">
        <v>51</v>
      </c>
      <c r="D37" s="43"/>
      <c r="E37" s="90" t="s">
        <v>52</v>
      </c>
      <c r="F37" s="90"/>
      <c r="G37" s="91">
        <f>(D33/12)*(D34/12)*((D35+(C17*C22))/12)</f>
        <v>0</v>
      </c>
      <c r="I37" s="92"/>
      <c r="J37" s="93"/>
      <c r="K37" s="93"/>
      <c r="L37" s="93"/>
      <c r="M37" s="93"/>
      <c r="N37" s="93"/>
      <c r="O37" s="94"/>
    </row>
    <row r="38" spans="1:15" x14ac:dyDescent="0.25">
      <c r="A38" s="89" t="s">
        <v>53</v>
      </c>
      <c r="B38" s="48"/>
      <c r="C38" s="28" t="s">
        <v>54</v>
      </c>
      <c r="D38" s="48"/>
      <c r="E38" s="95"/>
      <c r="F38" s="95"/>
      <c r="G38" s="44"/>
      <c r="I38" s="96" t="s">
        <v>55</v>
      </c>
      <c r="J38" s="97"/>
      <c r="K38" s="97"/>
      <c r="L38" s="97"/>
      <c r="M38" s="97"/>
      <c r="N38" s="97"/>
      <c r="O38" s="98"/>
    </row>
    <row r="39" spans="1:15" ht="15.75" thickBot="1" x14ac:dyDescent="0.3">
      <c r="A39" s="99" t="s">
        <v>56</v>
      </c>
      <c r="B39" s="100">
        <f>B37+B38</f>
        <v>0</v>
      </c>
      <c r="C39" s="32" t="s">
        <v>57</v>
      </c>
      <c r="D39" s="100">
        <f>D37+D38</f>
        <v>0</v>
      </c>
      <c r="E39" s="101" t="s">
        <v>58</v>
      </c>
      <c r="F39" s="101"/>
      <c r="G39" s="102"/>
      <c r="H39" s="56"/>
      <c r="I39" s="103"/>
      <c r="J39" s="104"/>
      <c r="K39" s="104"/>
      <c r="L39" s="104"/>
      <c r="M39" s="104"/>
      <c r="N39" s="104"/>
      <c r="O39" s="105"/>
    </row>
    <row r="41" spans="1:15" ht="15.75" x14ac:dyDescent="0.25">
      <c r="A41" s="70" t="s">
        <v>59</v>
      </c>
      <c r="C41" s="106"/>
      <c r="D41" s="106"/>
      <c r="E41" s="106"/>
      <c r="F41" s="106"/>
      <c r="G41" s="106"/>
      <c r="H41" s="106"/>
      <c r="I41" s="106"/>
      <c r="J41" s="106"/>
      <c r="K41" s="106"/>
      <c r="L41" s="106"/>
      <c r="M41" s="106"/>
      <c r="N41" s="106"/>
      <c r="O41" s="106"/>
    </row>
    <row r="42" spans="1:15" ht="15.75" x14ac:dyDescent="0.25">
      <c r="A42" s="70"/>
      <c r="H42" s="6"/>
      <c r="O42" s="107"/>
    </row>
    <row r="43" spans="1:15" ht="16.5" thickBot="1" x14ac:dyDescent="0.3">
      <c r="A43" s="108"/>
      <c r="B43" s="7"/>
      <c r="C43" s="109"/>
      <c r="D43" s="109"/>
      <c r="E43" s="7"/>
      <c r="F43" s="110"/>
      <c r="G43" s="110"/>
      <c r="H43" s="111"/>
      <c r="I43" s="112"/>
      <c r="J43" s="108"/>
      <c r="K43" s="111"/>
      <c r="L43" s="113"/>
      <c r="M43" s="111"/>
      <c r="N43" s="113"/>
    </row>
    <row r="44" spans="1:15" x14ac:dyDescent="0.25">
      <c r="A44" s="114" t="s">
        <v>60</v>
      </c>
      <c r="B44" s="70"/>
      <c r="C44" s="115" t="s">
        <v>61</v>
      </c>
      <c r="D44" s="115"/>
      <c r="E44" s="116"/>
      <c r="F44" s="117" t="s">
        <v>62</v>
      </c>
      <c r="G44" s="117"/>
      <c r="H44" s="70"/>
      <c r="I44" s="117" t="s">
        <v>63</v>
      </c>
      <c r="J44" s="117"/>
      <c r="K44" s="70"/>
      <c r="L44" s="114" t="s">
        <v>64</v>
      </c>
      <c r="M44" s="70"/>
      <c r="N44" s="118" t="s">
        <v>65</v>
      </c>
    </row>
    <row r="45" spans="1:15" x14ac:dyDescent="0.25">
      <c r="A45" s="119" t="s">
        <v>66</v>
      </c>
      <c r="B45" s="70"/>
      <c r="C45" s="120"/>
      <c r="D45" s="120"/>
      <c r="E45" s="116"/>
      <c r="F45" s="118"/>
      <c r="G45" s="118"/>
      <c r="H45" s="70"/>
      <c r="I45" s="118"/>
      <c r="J45" s="118"/>
      <c r="K45" s="70"/>
      <c r="L45" s="118"/>
      <c r="M45" s="70"/>
      <c r="N45" s="118"/>
    </row>
  </sheetData>
  <mergeCells count="32">
    <mergeCell ref="E39:F39"/>
    <mergeCell ref="C44:D44"/>
    <mergeCell ref="F44:G44"/>
    <mergeCell ref="I44:J44"/>
    <mergeCell ref="I26:L32"/>
    <mergeCell ref="M26:O32"/>
    <mergeCell ref="A33:B35"/>
    <mergeCell ref="I33:O33"/>
    <mergeCell ref="I34:O37"/>
    <mergeCell ref="E37:F37"/>
    <mergeCell ref="A15:A17"/>
    <mergeCell ref="I15:L15"/>
    <mergeCell ref="M15:O15"/>
    <mergeCell ref="I16:L24"/>
    <mergeCell ref="M16:O24"/>
    <mergeCell ref="I25:O25"/>
    <mergeCell ref="A5:B5"/>
    <mergeCell ref="C5:E5"/>
    <mergeCell ref="A7:B7"/>
    <mergeCell ref="I7:L7"/>
    <mergeCell ref="M7:O7"/>
    <mergeCell ref="I8:L14"/>
    <mergeCell ref="M8:O14"/>
    <mergeCell ref="A10:A12"/>
    <mergeCell ref="F10:F12"/>
    <mergeCell ref="M1:O1"/>
    <mergeCell ref="I2:J2"/>
    <mergeCell ref="M2:O2"/>
    <mergeCell ref="C3:E3"/>
    <mergeCell ref="M3:O3"/>
    <mergeCell ref="C4:E4"/>
    <mergeCell ref="M4:O4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F1DB72-6D88-4D58-AB3C-41599B86FE2A}">
  <dimension ref="A1:I36"/>
  <sheetViews>
    <sheetView showGridLines="0" workbookViewId="0">
      <selection sqref="A1:I36"/>
    </sheetView>
  </sheetViews>
  <sheetFormatPr defaultRowHeight="15" x14ac:dyDescent="0.25"/>
  <cols>
    <col min="1" max="1" width="18.5703125" customWidth="1"/>
    <col min="2" max="2" width="15.5703125" customWidth="1"/>
    <col min="4" max="4" width="23.42578125" customWidth="1"/>
  </cols>
  <sheetData>
    <row r="1" spans="1:9" ht="15.75" thickBot="1" x14ac:dyDescent="0.3">
      <c r="A1" s="121" t="s">
        <v>67</v>
      </c>
      <c r="B1" s="122"/>
      <c r="C1" s="122"/>
      <c r="D1" s="123"/>
      <c r="E1" s="111"/>
      <c r="F1" s="124"/>
      <c r="G1" s="111" t="s">
        <v>68</v>
      </c>
      <c r="H1" s="111"/>
      <c r="I1" s="111"/>
    </row>
    <row r="2" spans="1:9" ht="15.75" thickBot="1" x14ac:dyDescent="0.3">
      <c r="A2" s="121" t="s">
        <v>69</v>
      </c>
      <c r="B2" s="123"/>
      <c r="C2" s="121" t="s">
        <v>70</v>
      </c>
      <c r="D2" s="123"/>
      <c r="E2" s="111"/>
      <c r="F2" s="125"/>
      <c r="G2" s="126" t="s">
        <v>71</v>
      </c>
      <c r="H2" s="126"/>
      <c r="I2" s="126"/>
    </row>
    <row r="3" spans="1:9" x14ac:dyDescent="0.25">
      <c r="A3" s="127" t="s">
        <v>72</v>
      </c>
      <c r="B3" s="127"/>
      <c r="C3" s="128">
        <v>0</v>
      </c>
      <c r="D3" s="128"/>
      <c r="E3" s="111"/>
      <c r="F3" s="111"/>
      <c r="G3" s="126"/>
      <c r="H3" s="126"/>
      <c r="I3" s="126"/>
    </row>
    <row r="4" spans="1:9" x14ac:dyDescent="0.25">
      <c r="A4" s="129" t="s">
        <v>73</v>
      </c>
      <c r="B4" s="129"/>
      <c r="C4" s="130">
        <v>0</v>
      </c>
      <c r="D4" s="130"/>
      <c r="E4" s="111"/>
      <c r="F4" s="111"/>
      <c r="G4" s="111"/>
      <c r="H4" s="111"/>
      <c r="I4" s="111"/>
    </row>
    <row r="5" spans="1:9" x14ac:dyDescent="0.25">
      <c r="A5" s="129" t="s">
        <v>74</v>
      </c>
      <c r="B5" s="129"/>
      <c r="C5" s="130">
        <v>0</v>
      </c>
      <c r="D5" s="130"/>
      <c r="E5" s="111"/>
      <c r="F5" s="111"/>
      <c r="G5" s="111"/>
      <c r="H5" s="111"/>
      <c r="I5" s="111"/>
    </row>
    <row r="6" spans="1:9" x14ac:dyDescent="0.25">
      <c r="A6" s="129" t="s">
        <v>75</v>
      </c>
      <c r="B6" s="129"/>
      <c r="C6" s="130">
        <v>0</v>
      </c>
      <c r="D6" s="130"/>
      <c r="E6" s="111"/>
      <c r="F6" s="111"/>
      <c r="G6" s="111"/>
      <c r="H6" s="111"/>
      <c r="I6" s="111"/>
    </row>
    <row r="7" spans="1:9" x14ac:dyDescent="0.25">
      <c r="A7" s="129" t="s">
        <v>76</v>
      </c>
      <c r="B7" s="129"/>
      <c r="C7" s="130">
        <v>0</v>
      </c>
      <c r="D7" s="130"/>
      <c r="E7" s="111"/>
      <c r="F7" s="111"/>
      <c r="G7" s="111"/>
      <c r="H7" s="111"/>
      <c r="I7" s="111"/>
    </row>
    <row r="8" spans="1:9" x14ac:dyDescent="0.25">
      <c r="A8" s="129" t="s">
        <v>77</v>
      </c>
      <c r="B8" s="129"/>
      <c r="C8" s="130">
        <v>0</v>
      </c>
      <c r="D8" s="130"/>
      <c r="E8" s="111"/>
      <c r="F8" s="111"/>
      <c r="G8" s="111"/>
      <c r="H8" s="111"/>
      <c r="I8" s="111"/>
    </row>
    <row r="9" spans="1:9" x14ac:dyDescent="0.25">
      <c r="A9" s="129" t="s">
        <v>78</v>
      </c>
      <c r="B9" s="129"/>
      <c r="C9" s="130">
        <v>0</v>
      </c>
      <c r="D9" s="130"/>
      <c r="E9" s="111"/>
      <c r="F9" s="111"/>
      <c r="G9" s="111"/>
      <c r="H9" s="111"/>
      <c r="I9" s="111"/>
    </row>
    <row r="10" spans="1:9" x14ac:dyDescent="0.25">
      <c r="A10" s="129" t="s">
        <v>79</v>
      </c>
      <c r="B10" s="129"/>
      <c r="C10" s="130">
        <v>0</v>
      </c>
      <c r="D10" s="130"/>
      <c r="E10" s="111"/>
      <c r="F10" s="111"/>
      <c r="G10" s="111"/>
      <c r="H10" s="111"/>
      <c r="I10" s="111"/>
    </row>
    <row r="11" spans="1:9" x14ac:dyDescent="0.25">
      <c r="A11" s="131" t="s">
        <v>80</v>
      </c>
      <c r="B11" s="132"/>
      <c r="C11" s="130">
        <v>0</v>
      </c>
      <c r="D11" s="130"/>
      <c r="E11" s="111"/>
      <c r="F11" s="111"/>
      <c r="G11" s="111"/>
      <c r="H11" s="111"/>
      <c r="I11" s="111"/>
    </row>
    <row r="12" spans="1:9" x14ac:dyDescent="0.25">
      <c r="A12" s="129" t="s">
        <v>81</v>
      </c>
      <c r="B12" s="129"/>
      <c r="C12" s="130">
        <v>0</v>
      </c>
      <c r="D12" s="130"/>
      <c r="E12" s="111"/>
      <c r="F12" s="111"/>
      <c r="G12" s="111"/>
      <c r="H12" s="111"/>
      <c r="I12" s="111"/>
    </row>
    <row r="13" spans="1:9" x14ac:dyDescent="0.25">
      <c r="A13" s="129" t="s">
        <v>82</v>
      </c>
      <c r="B13" s="129"/>
      <c r="C13" s="130">
        <v>0</v>
      </c>
      <c r="D13" s="130"/>
      <c r="E13" s="111"/>
      <c r="F13" s="111"/>
      <c r="G13" s="111"/>
      <c r="H13" s="111"/>
      <c r="I13" s="111"/>
    </row>
    <row r="14" spans="1:9" x14ac:dyDescent="0.25">
      <c r="A14" s="133" t="s">
        <v>83</v>
      </c>
      <c r="B14" s="134"/>
      <c r="C14" s="135">
        <f>SUM(C3:D13)</f>
        <v>0</v>
      </c>
      <c r="D14" s="136"/>
      <c r="E14" s="111"/>
      <c r="F14" s="111"/>
      <c r="G14" s="111"/>
      <c r="H14" s="111"/>
      <c r="I14" s="111"/>
    </row>
    <row r="15" spans="1:9" x14ac:dyDescent="0.25">
      <c r="A15" s="133" t="s">
        <v>84</v>
      </c>
      <c r="B15" s="134"/>
      <c r="C15" s="135" t="e">
        <f>C14/[1]PDS!D22</f>
        <v>#DIV/0!</v>
      </c>
      <c r="D15" s="136"/>
      <c r="E15" s="111"/>
      <c r="F15" s="111"/>
      <c r="G15" s="111"/>
      <c r="H15" s="111"/>
      <c r="I15" s="111"/>
    </row>
    <row r="16" spans="1:9" x14ac:dyDescent="0.25">
      <c r="A16" s="111" t="s">
        <v>85</v>
      </c>
      <c r="B16" s="111"/>
      <c r="C16" s="111"/>
      <c r="D16" s="111"/>
      <c r="E16" s="111"/>
      <c r="F16" s="111"/>
      <c r="G16" s="111"/>
      <c r="H16" s="111"/>
      <c r="I16" s="111"/>
    </row>
    <row r="17" spans="1:9" x14ac:dyDescent="0.25">
      <c r="A17" s="111"/>
      <c r="B17" s="111"/>
      <c r="C17" s="111"/>
      <c r="D17" s="111"/>
      <c r="E17" s="111"/>
      <c r="F17" s="111"/>
      <c r="G17" s="111"/>
      <c r="H17" s="111"/>
      <c r="I17" s="111"/>
    </row>
    <row r="18" spans="1:9" x14ac:dyDescent="0.25">
      <c r="A18" s="111"/>
      <c r="B18" s="111"/>
      <c r="C18" s="111"/>
      <c r="D18" s="111"/>
      <c r="E18" s="111"/>
      <c r="F18" s="111"/>
      <c r="G18" s="111"/>
      <c r="H18" s="111"/>
      <c r="I18" s="111"/>
    </row>
    <row r="19" spans="1:9" x14ac:dyDescent="0.25">
      <c r="A19" s="111"/>
      <c r="B19" s="111"/>
      <c r="C19" s="111"/>
      <c r="D19" s="111"/>
      <c r="E19" s="111"/>
      <c r="F19" s="111"/>
      <c r="G19" s="111"/>
      <c r="H19" s="111"/>
      <c r="I19" s="111"/>
    </row>
    <row r="20" spans="1:9" ht="15.75" thickBot="1" x14ac:dyDescent="0.3">
      <c r="A20" s="111" t="s">
        <v>86</v>
      </c>
      <c r="B20" s="111"/>
      <c r="C20" s="137" t="s">
        <v>87</v>
      </c>
      <c r="D20" s="137" t="s">
        <v>88</v>
      </c>
      <c r="E20" s="137" t="s">
        <v>89</v>
      </c>
      <c r="F20" s="137" t="s">
        <v>90</v>
      </c>
      <c r="G20" s="137" t="s">
        <v>91</v>
      </c>
      <c r="H20" s="111"/>
      <c r="I20" s="111"/>
    </row>
    <row r="21" spans="1:9" ht="15.75" thickBot="1" x14ac:dyDescent="0.3">
      <c r="A21" s="111"/>
      <c r="B21" s="111"/>
      <c r="C21" s="138"/>
      <c r="D21" s="139"/>
      <c r="E21" s="139"/>
      <c r="F21" s="139"/>
      <c r="G21" s="140"/>
      <c r="H21" s="111"/>
      <c r="I21" s="111"/>
    </row>
    <row r="22" spans="1:9" ht="15.75" thickBot="1" x14ac:dyDescent="0.3">
      <c r="A22" s="111"/>
      <c r="B22" s="111"/>
      <c r="C22" s="111"/>
      <c r="D22" s="111"/>
      <c r="E22" s="111"/>
      <c r="F22" s="111"/>
      <c r="G22" s="111"/>
      <c r="H22" s="111"/>
      <c r="I22" s="111"/>
    </row>
    <row r="23" spans="1:9" ht="15.75" thickBot="1" x14ac:dyDescent="0.3">
      <c r="A23" s="111" t="s">
        <v>92</v>
      </c>
      <c r="B23" s="141">
        <f>MAX(C21:G21)</f>
        <v>0</v>
      </c>
      <c r="C23" s="111"/>
      <c r="D23" s="111" t="s">
        <v>93</v>
      </c>
      <c r="E23" s="142" t="e">
        <f>ROUNDUP((B24*C35)/[1]PDS!D22,0.01)</f>
        <v>#DIV/0!</v>
      </c>
      <c r="F23" s="111"/>
      <c r="G23" s="111"/>
      <c r="H23" s="111"/>
      <c r="I23" s="111"/>
    </row>
    <row r="24" spans="1:9" ht="15.75" thickBot="1" x14ac:dyDescent="0.3">
      <c r="A24" s="111" t="s">
        <v>94</v>
      </c>
      <c r="B24" s="143">
        <f>ROUNDUP(B23/240,0.01)</f>
        <v>0</v>
      </c>
      <c r="C24" s="111"/>
      <c r="D24" s="111" t="s">
        <v>95</v>
      </c>
      <c r="E24" s="142" t="e">
        <f>ROUNDUP(E23/[1]PDS!D24,0.01)</f>
        <v>#DIV/0!</v>
      </c>
      <c r="F24" s="111"/>
      <c r="G24" s="111"/>
      <c r="H24" s="111"/>
      <c r="I24" s="111"/>
    </row>
    <row r="25" spans="1:9" ht="15.75" thickBot="1" x14ac:dyDescent="0.3">
      <c r="A25" s="111"/>
      <c r="B25" s="111"/>
      <c r="C25" s="111"/>
      <c r="D25" s="111"/>
      <c r="E25" s="111"/>
      <c r="F25" s="111"/>
      <c r="G25" s="111"/>
      <c r="H25" s="111"/>
      <c r="I25" s="111"/>
    </row>
    <row r="26" spans="1:9" ht="15.75" thickBot="1" x14ac:dyDescent="0.3">
      <c r="A26" s="121" t="s">
        <v>96</v>
      </c>
      <c r="B26" s="122"/>
      <c r="C26" s="122"/>
      <c r="D26" s="123"/>
      <c r="E26" s="111"/>
      <c r="F26" s="111"/>
      <c r="G26" s="111"/>
      <c r="H26" s="111"/>
      <c r="I26" s="111"/>
    </row>
    <row r="27" spans="1:9" ht="15.75" thickBot="1" x14ac:dyDescent="0.3">
      <c r="A27" s="121" t="s">
        <v>97</v>
      </c>
      <c r="B27" s="123"/>
      <c r="C27" s="121" t="s">
        <v>98</v>
      </c>
      <c r="D27" s="123"/>
      <c r="E27" s="111"/>
      <c r="F27" s="111"/>
      <c r="G27" s="111"/>
      <c r="H27" s="111"/>
      <c r="I27" s="111"/>
    </row>
    <row r="28" spans="1:9" x14ac:dyDescent="0.25">
      <c r="A28" s="144" t="s">
        <v>99</v>
      </c>
      <c r="B28" s="145"/>
      <c r="C28" s="146"/>
      <c r="D28" s="147"/>
      <c r="E28" s="111"/>
      <c r="F28" s="111"/>
      <c r="G28" s="111"/>
      <c r="H28" s="111"/>
      <c r="I28" s="111"/>
    </row>
    <row r="29" spans="1:9" x14ac:dyDescent="0.25">
      <c r="A29" s="133" t="s">
        <v>100</v>
      </c>
      <c r="B29" s="134"/>
      <c r="C29" s="148"/>
      <c r="D29" s="149"/>
      <c r="E29" s="111"/>
      <c r="F29" s="111"/>
      <c r="G29" s="111"/>
      <c r="H29" s="111"/>
      <c r="I29" s="111"/>
    </row>
    <row r="30" spans="1:9" x14ac:dyDescent="0.25">
      <c r="A30" s="133" t="s">
        <v>101</v>
      </c>
      <c r="B30" s="134"/>
      <c r="C30" s="148"/>
      <c r="D30" s="149"/>
      <c r="E30" s="111"/>
      <c r="F30" s="111"/>
      <c r="G30" s="111"/>
      <c r="H30" s="111"/>
      <c r="I30" s="111"/>
    </row>
    <row r="31" spans="1:9" x14ac:dyDescent="0.25">
      <c r="A31" s="133" t="s">
        <v>102</v>
      </c>
      <c r="B31" s="134"/>
      <c r="C31" s="148"/>
      <c r="D31" s="149"/>
      <c r="E31" s="111"/>
      <c r="F31" s="111"/>
      <c r="G31" s="111"/>
      <c r="H31" s="111"/>
      <c r="I31" s="111"/>
    </row>
    <row r="32" spans="1:9" x14ac:dyDescent="0.25">
      <c r="A32" s="133" t="s">
        <v>103</v>
      </c>
      <c r="B32" s="134"/>
      <c r="C32" s="148"/>
      <c r="D32" s="149"/>
      <c r="E32" s="111"/>
      <c r="F32" s="111"/>
      <c r="G32" s="111"/>
      <c r="H32" s="111"/>
      <c r="I32" s="111"/>
    </row>
    <row r="33" spans="1:9" x14ac:dyDescent="0.25">
      <c r="A33" s="133" t="s">
        <v>104</v>
      </c>
      <c r="B33" s="134"/>
      <c r="C33" s="148"/>
      <c r="D33" s="149"/>
      <c r="E33" s="111"/>
      <c r="F33" s="111"/>
      <c r="G33" s="111"/>
      <c r="H33" s="111"/>
      <c r="I33" s="111"/>
    </row>
    <row r="34" spans="1:9" x14ac:dyDescent="0.25">
      <c r="A34" s="133" t="s">
        <v>105</v>
      </c>
      <c r="B34" s="134"/>
      <c r="C34" s="148"/>
      <c r="D34" s="149"/>
      <c r="E34" s="111"/>
      <c r="F34" s="111"/>
      <c r="G34" s="111"/>
      <c r="H34" s="111"/>
      <c r="I34" s="111"/>
    </row>
    <row r="35" spans="1:9" x14ac:dyDescent="0.25">
      <c r="A35" s="133" t="s">
        <v>106</v>
      </c>
      <c r="B35" s="134"/>
      <c r="C35" s="150">
        <f>SUM(C28:D34)</f>
        <v>0</v>
      </c>
      <c r="D35" s="151"/>
      <c r="E35" s="111"/>
      <c r="F35" s="111"/>
      <c r="G35" s="111"/>
      <c r="H35" s="111"/>
      <c r="I35" s="111"/>
    </row>
    <row r="36" spans="1:9" x14ac:dyDescent="0.25">
      <c r="A36" s="111" t="s">
        <v>107</v>
      </c>
      <c r="B36" s="111"/>
      <c r="C36" s="111"/>
      <c r="D36" s="111"/>
      <c r="E36" s="111"/>
      <c r="F36" s="111"/>
      <c r="G36" s="111"/>
      <c r="H36" s="111"/>
      <c r="I36" s="111"/>
    </row>
  </sheetData>
  <mergeCells count="49">
    <mergeCell ref="A33:B33"/>
    <mergeCell ref="C33:D33"/>
    <mergeCell ref="A34:B34"/>
    <mergeCell ref="C34:D34"/>
    <mergeCell ref="A35:B35"/>
    <mergeCell ref="C35:D35"/>
    <mergeCell ref="A30:B30"/>
    <mergeCell ref="C30:D30"/>
    <mergeCell ref="A31:B31"/>
    <mergeCell ref="C31:D31"/>
    <mergeCell ref="A32:B32"/>
    <mergeCell ref="C32:D32"/>
    <mergeCell ref="A26:D26"/>
    <mergeCell ref="A27:B27"/>
    <mergeCell ref="C27:D27"/>
    <mergeCell ref="A28:B28"/>
    <mergeCell ref="C28:D28"/>
    <mergeCell ref="A29:B29"/>
    <mergeCell ref="C29:D29"/>
    <mergeCell ref="A13:B13"/>
    <mergeCell ref="C13:D13"/>
    <mergeCell ref="A14:B14"/>
    <mergeCell ref="C14:D14"/>
    <mergeCell ref="A15:B15"/>
    <mergeCell ref="C15:D15"/>
    <mergeCell ref="A10:B10"/>
    <mergeCell ref="C10:D10"/>
    <mergeCell ref="A11:B11"/>
    <mergeCell ref="C11:D11"/>
    <mergeCell ref="A12:B12"/>
    <mergeCell ref="C12:D12"/>
    <mergeCell ref="A7:B7"/>
    <mergeCell ref="C7:D7"/>
    <mergeCell ref="A8:B8"/>
    <mergeCell ref="C8:D8"/>
    <mergeCell ref="A9:B9"/>
    <mergeCell ref="C9:D9"/>
    <mergeCell ref="A4:B4"/>
    <mergeCell ref="C4:D4"/>
    <mergeCell ref="A5:B5"/>
    <mergeCell ref="C5:D5"/>
    <mergeCell ref="A6:B6"/>
    <mergeCell ref="C6:D6"/>
    <mergeCell ref="A1:D1"/>
    <mergeCell ref="A2:B2"/>
    <mergeCell ref="C2:D2"/>
    <mergeCell ref="G2:I3"/>
    <mergeCell ref="A3:B3"/>
    <mergeCell ref="C3:D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029B1F-BD08-4A7F-ADE4-327C1AF95A33}">
  <dimension ref="A1:P47"/>
  <sheetViews>
    <sheetView showGridLines="0" workbookViewId="0">
      <selection activeCell="B12" sqref="B12:B14"/>
    </sheetView>
  </sheetViews>
  <sheetFormatPr defaultRowHeight="15" x14ac:dyDescent="0.25"/>
  <cols>
    <col min="1" max="1" width="0.85546875" customWidth="1"/>
    <col min="2" max="2" width="10.42578125" customWidth="1"/>
    <col min="3" max="3" width="10.140625" customWidth="1"/>
    <col min="4" max="4" width="8.5703125" customWidth="1"/>
    <col min="5" max="5" width="9.5703125" customWidth="1"/>
    <col min="7" max="7" width="10.28515625" customWidth="1"/>
    <col min="9" max="9" width="6.28515625" customWidth="1"/>
    <col min="13" max="13" width="7.42578125" customWidth="1"/>
    <col min="15" max="15" width="14.42578125" customWidth="1"/>
    <col min="16" max="16" width="7.140625" customWidth="1"/>
  </cols>
  <sheetData>
    <row r="1" spans="2:16" ht="15.75" x14ac:dyDescent="0.25">
      <c r="D1" s="152" t="s">
        <v>108</v>
      </c>
      <c r="E1" s="152"/>
      <c r="F1" s="152"/>
      <c r="G1" s="152"/>
      <c r="H1" s="152"/>
      <c r="I1" s="152"/>
      <c r="J1" s="152"/>
      <c r="K1" s="152"/>
      <c r="L1" s="152"/>
      <c r="M1" s="152"/>
      <c r="N1" s="152"/>
    </row>
    <row r="2" spans="2:16" x14ac:dyDescent="0.25">
      <c r="D2" s="153" t="s">
        <v>109</v>
      </c>
      <c r="E2" s="153"/>
      <c r="F2" s="153"/>
      <c r="G2" s="153"/>
      <c r="H2" s="153"/>
      <c r="I2" s="153"/>
      <c r="J2" s="153"/>
      <c r="K2" s="153"/>
      <c r="L2" s="153"/>
      <c r="M2" s="153"/>
      <c r="N2" s="153"/>
    </row>
    <row r="3" spans="2:16" x14ac:dyDescent="0.25">
      <c r="M3" s="1" t="s">
        <v>0</v>
      </c>
      <c r="N3" s="154">
        <v>42905</v>
      </c>
      <c r="O3" s="51"/>
      <c r="P3" s="51"/>
    </row>
    <row r="4" spans="2:16" x14ac:dyDescent="0.25">
      <c r="I4" s="1" t="s">
        <v>1</v>
      </c>
      <c r="J4" s="155" t="s">
        <v>110</v>
      </c>
      <c r="K4" s="67"/>
      <c r="L4" s="4"/>
      <c r="M4" s="1" t="s">
        <v>2</v>
      </c>
      <c r="N4" s="155" t="s">
        <v>111</v>
      </c>
      <c r="O4" s="67"/>
      <c r="P4" s="67"/>
    </row>
    <row r="5" spans="2:16" x14ac:dyDescent="0.25">
      <c r="B5" s="5" t="s">
        <v>3</v>
      </c>
      <c r="C5" s="6"/>
      <c r="D5" s="156" t="s">
        <v>112</v>
      </c>
      <c r="E5" s="156"/>
      <c r="F5" s="156"/>
      <c r="G5" s="7"/>
      <c r="I5" s="1" t="s">
        <v>113</v>
      </c>
      <c r="J5" s="157" t="s">
        <v>114</v>
      </c>
      <c r="K5" s="51"/>
      <c r="M5" s="1" t="s">
        <v>5</v>
      </c>
      <c r="N5" s="158" t="s">
        <v>115</v>
      </c>
      <c r="O5" s="159"/>
      <c r="P5" s="160"/>
    </row>
    <row r="6" spans="2:16" x14ac:dyDescent="0.25">
      <c r="B6" s="5" t="s">
        <v>6</v>
      </c>
      <c r="C6" s="5"/>
      <c r="D6" s="161" t="s">
        <v>116</v>
      </c>
      <c r="E6" s="161"/>
      <c r="F6" s="161"/>
      <c r="G6" s="7"/>
      <c r="I6" s="1"/>
      <c r="J6" s="162" t="s">
        <v>117</v>
      </c>
      <c r="K6" s="51"/>
      <c r="L6" s="6"/>
      <c r="M6" s="1" t="s">
        <v>7</v>
      </c>
      <c r="N6" s="155" t="s">
        <v>118</v>
      </c>
      <c r="O6" s="73"/>
      <c r="P6" s="160"/>
    </row>
    <row r="7" spans="2:16" x14ac:dyDescent="0.25">
      <c r="B7" s="10" t="s">
        <v>119</v>
      </c>
      <c r="C7" s="10"/>
      <c r="D7" s="161" t="s">
        <v>120</v>
      </c>
      <c r="E7" s="161"/>
      <c r="F7" s="161"/>
      <c r="G7" s="7"/>
      <c r="H7" s="6"/>
    </row>
    <row r="8" spans="2:16" ht="15.75" thickBot="1" x14ac:dyDescent="0.3">
      <c r="B8" s="11" t="s">
        <v>9</v>
      </c>
      <c r="C8" s="11"/>
      <c r="D8" s="161">
        <v>1</v>
      </c>
      <c r="E8" s="161"/>
      <c r="F8" s="161"/>
      <c r="G8" s="7"/>
      <c r="H8" s="6"/>
    </row>
    <row r="9" spans="2:16" ht="15.75" thickBot="1" x14ac:dyDescent="0.3">
      <c r="B9" s="13"/>
      <c r="C9" s="13"/>
      <c r="J9" s="45" t="s">
        <v>10</v>
      </c>
      <c r="K9" s="46"/>
      <c r="L9" s="46"/>
      <c r="M9" s="46"/>
      <c r="N9" s="45" t="s">
        <v>11</v>
      </c>
      <c r="O9" s="46"/>
      <c r="P9" s="47"/>
    </row>
    <row r="10" spans="2:16" x14ac:dyDescent="0.25">
      <c r="J10" s="163"/>
      <c r="M10" s="164"/>
      <c r="N10" s="163"/>
      <c r="P10" s="164"/>
    </row>
    <row r="11" spans="2:16" x14ac:dyDescent="0.25">
      <c r="H11" s="51"/>
      <c r="J11" s="163"/>
      <c r="M11" s="164"/>
      <c r="P11" s="164"/>
    </row>
    <row r="12" spans="2:16" x14ac:dyDescent="0.25">
      <c r="B12" s="165" t="s">
        <v>12</v>
      </c>
      <c r="C12" s="23" t="s">
        <v>13</v>
      </c>
      <c r="D12" s="166">
        <v>8</v>
      </c>
      <c r="E12" s="24" t="s">
        <v>14</v>
      </c>
      <c r="F12" s="167">
        <v>203.2</v>
      </c>
      <c r="G12" s="168" t="s">
        <v>121</v>
      </c>
      <c r="H12" s="169" t="s">
        <v>122</v>
      </c>
      <c r="J12" s="163"/>
      <c r="M12" s="164"/>
      <c r="P12" s="164"/>
    </row>
    <row r="13" spans="2:16" x14ac:dyDescent="0.25">
      <c r="B13" s="75"/>
      <c r="C13" s="27" t="s">
        <v>17</v>
      </c>
      <c r="D13" s="67">
        <v>4</v>
      </c>
      <c r="E13" s="28" t="s">
        <v>18</v>
      </c>
      <c r="F13" s="170">
        <v>101.6</v>
      </c>
      <c r="G13" s="171"/>
      <c r="H13" s="169" t="s">
        <v>123</v>
      </c>
      <c r="J13" s="163"/>
      <c r="M13" s="164"/>
      <c r="P13" s="164"/>
    </row>
    <row r="14" spans="2:16" x14ac:dyDescent="0.25">
      <c r="B14" s="172"/>
      <c r="C14" s="30" t="s">
        <v>20</v>
      </c>
      <c r="D14" s="67">
        <v>4</v>
      </c>
      <c r="E14" s="32" t="s">
        <v>21</v>
      </c>
      <c r="F14" s="173">
        <v>101.6</v>
      </c>
      <c r="G14" s="174"/>
      <c r="H14" s="175"/>
      <c r="J14" s="163"/>
      <c r="M14" s="164"/>
      <c r="P14" s="164"/>
    </row>
    <row r="15" spans="2:16" x14ac:dyDescent="0.25">
      <c r="B15" s="35"/>
      <c r="C15" s="35"/>
      <c r="D15" s="6"/>
      <c r="E15" s="36"/>
      <c r="F15" s="36"/>
      <c r="J15" s="163"/>
      <c r="M15" s="164"/>
      <c r="P15" s="164"/>
    </row>
    <row r="16" spans="2:16" ht="15.75" thickBot="1" x14ac:dyDescent="0.3">
      <c r="B16" s="176" t="s">
        <v>23</v>
      </c>
      <c r="C16" s="38"/>
      <c r="D16" s="38"/>
      <c r="E16" s="38"/>
      <c r="F16" s="38"/>
      <c r="G16" s="38"/>
      <c r="H16" s="39"/>
      <c r="J16" s="177"/>
      <c r="K16" s="178"/>
      <c r="L16" s="178"/>
      <c r="M16" s="179"/>
      <c r="N16" s="178"/>
      <c r="O16" s="178"/>
      <c r="P16" s="179"/>
    </row>
    <row r="17" spans="2:16" ht="15.75" thickBot="1" x14ac:dyDescent="0.3">
      <c r="B17" s="75" t="s">
        <v>124</v>
      </c>
      <c r="C17" s="180" t="s">
        <v>13</v>
      </c>
      <c r="D17" s="100">
        <v>9</v>
      </c>
      <c r="E17" s="28" t="s">
        <v>14</v>
      </c>
      <c r="F17" s="100">
        <v>228.6</v>
      </c>
      <c r="H17" s="44"/>
      <c r="J17" s="45" t="s">
        <v>25</v>
      </c>
      <c r="K17" s="46"/>
      <c r="L17" s="46"/>
      <c r="M17" s="47"/>
      <c r="N17" s="45" t="s">
        <v>26</v>
      </c>
      <c r="O17" s="46"/>
      <c r="P17" s="47"/>
    </row>
    <row r="18" spans="2:16" x14ac:dyDescent="0.25">
      <c r="B18" s="75"/>
      <c r="C18" s="180" t="s">
        <v>17</v>
      </c>
      <c r="D18" s="181">
        <v>18</v>
      </c>
      <c r="E18" s="28" t="s">
        <v>18</v>
      </c>
      <c r="F18" s="181">
        <v>457.2</v>
      </c>
      <c r="G18" s="49"/>
      <c r="H18" s="50"/>
      <c r="J18" s="182"/>
      <c r="K18" s="183"/>
      <c r="L18" s="183"/>
      <c r="M18" s="184"/>
      <c r="N18" s="183"/>
      <c r="O18" s="183"/>
      <c r="P18" s="184"/>
    </row>
    <row r="19" spans="2:16" x14ac:dyDescent="0.25">
      <c r="B19" s="172"/>
      <c r="C19" s="185" t="s">
        <v>20</v>
      </c>
      <c r="D19" s="100">
        <v>5</v>
      </c>
      <c r="E19" s="32" t="s">
        <v>21</v>
      </c>
      <c r="F19" s="100">
        <v>127</v>
      </c>
      <c r="G19" s="51"/>
      <c r="H19" s="52"/>
      <c r="J19" s="163"/>
      <c r="M19" s="164"/>
      <c r="P19" s="164"/>
    </row>
    <row r="20" spans="2:16" x14ac:dyDescent="0.25">
      <c r="B20" s="53"/>
      <c r="C20" s="53"/>
      <c r="D20" s="6"/>
      <c r="F20" s="36"/>
      <c r="J20" s="163"/>
      <c r="M20" s="164"/>
      <c r="P20" s="164"/>
    </row>
    <row r="21" spans="2:16" x14ac:dyDescent="0.25">
      <c r="B21" s="37" t="s">
        <v>27</v>
      </c>
      <c r="C21" s="38"/>
      <c r="D21" s="38"/>
      <c r="E21" s="55" t="s">
        <v>125</v>
      </c>
      <c r="F21" s="38"/>
      <c r="G21" s="38"/>
      <c r="H21" s="39"/>
      <c r="J21" s="163"/>
      <c r="M21" s="164"/>
      <c r="P21" s="164"/>
    </row>
    <row r="22" spans="2:16" ht="15.75" thickBot="1" x14ac:dyDescent="0.3">
      <c r="B22" s="56"/>
      <c r="C22" s="186" t="s">
        <v>29</v>
      </c>
      <c r="D22" s="187">
        <v>4</v>
      </c>
      <c r="E22" s="27" t="s">
        <v>126</v>
      </c>
      <c r="F22" s="173">
        <v>2</v>
      </c>
      <c r="G22" s="27" t="s">
        <v>51</v>
      </c>
      <c r="H22" s="188">
        <v>0.91</v>
      </c>
      <c r="J22" s="163"/>
      <c r="M22" s="164"/>
      <c r="P22" s="164"/>
    </row>
    <row r="23" spans="2:16" x14ac:dyDescent="0.25">
      <c r="B23" s="56"/>
      <c r="C23" s="27" t="s">
        <v>32</v>
      </c>
      <c r="D23" s="67">
        <v>6</v>
      </c>
      <c r="E23" s="27" t="s">
        <v>53</v>
      </c>
      <c r="F23" s="170">
        <v>12</v>
      </c>
      <c r="G23" s="27" t="s">
        <v>54</v>
      </c>
      <c r="H23" s="189">
        <v>5.45</v>
      </c>
      <c r="I23" s="36"/>
      <c r="J23" s="163"/>
      <c r="M23" s="164"/>
      <c r="P23" s="164"/>
    </row>
    <row r="24" spans="2:16" x14ac:dyDescent="0.25">
      <c r="B24" s="56"/>
      <c r="C24" s="27" t="s">
        <v>35</v>
      </c>
      <c r="D24" s="67">
        <v>4</v>
      </c>
      <c r="E24" s="27" t="s">
        <v>56</v>
      </c>
      <c r="F24" s="170">
        <f>F22+F23</f>
        <v>14</v>
      </c>
      <c r="G24" s="27" t="s">
        <v>57</v>
      </c>
      <c r="H24" s="189">
        <f>H22+H23</f>
        <v>6.36</v>
      </c>
      <c r="I24" s="36"/>
      <c r="J24" s="163"/>
      <c r="M24" s="164"/>
      <c r="P24" s="164"/>
    </row>
    <row r="25" spans="2:16" x14ac:dyDescent="0.25">
      <c r="B25" s="65"/>
      <c r="C25" s="66" t="s">
        <v>38</v>
      </c>
      <c r="D25" s="67">
        <f>(D22*D23)*D24</f>
        <v>96</v>
      </c>
      <c r="E25" s="51"/>
      <c r="F25" s="51"/>
      <c r="G25" s="51"/>
      <c r="H25" s="52"/>
      <c r="J25" s="163"/>
      <c r="M25" s="164"/>
      <c r="P25" s="164"/>
    </row>
    <row r="26" spans="2:16" ht="15.75" thickBot="1" x14ac:dyDescent="0.3">
      <c r="B26" s="68"/>
      <c r="C26" s="68"/>
      <c r="D26" s="68"/>
      <c r="E26" s="36"/>
      <c r="J26" s="163"/>
      <c r="M26" s="164"/>
      <c r="P26" s="164"/>
    </row>
    <row r="27" spans="2:16" ht="15.75" thickBot="1" x14ac:dyDescent="0.3">
      <c r="B27" s="176" t="s">
        <v>39</v>
      </c>
      <c r="C27" s="38"/>
      <c r="D27" s="38"/>
      <c r="E27" s="38"/>
      <c r="F27" s="38"/>
      <c r="G27" s="38"/>
      <c r="H27" s="39"/>
      <c r="J27" s="45" t="s">
        <v>40</v>
      </c>
      <c r="K27" s="46"/>
      <c r="L27" s="46"/>
      <c r="M27" s="46"/>
      <c r="N27" s="46"/>
      <c r="O27" s="46"/>
      <c r="P27" s="47"/>
    </row>
    <row r="28" spans="2:16" x14ac:dyDescent="0.25">
      <c r="B28" s="69"/>
      <c r="C28" s="70"/>
      <c r="H28" s="44"/>
      <c r="J28" s="182"/>
      <c r="K28" s="183"/>
      <c r="L28" s="183"/>
      <c r="M28" s="184"/>
      <c r="N28" s="183"/>
      <c r="O28" s="183"/>
      <c r="P28" s="184"/>
    </row>
    <row r="29" spans="2:16" x14ac:dyDescent="0.25">
      <c r="B29" s="56"/>
      <c r="C29" s="70"/>
      <c r="H29" s="44"/>
      <c r="J29" s="163"/>
      <c r="M29" s="164"/>
      <c r="P29" s="164"/>
    </row>
    <row r="30" spans="2:16" x14ac:dyDescent="0.25">
      <c r="B30" s="56"/>
      <c r="C30" s="70"/>
      <c r="H30" s="44"/>
      <c r="J30" s="163"/>
      <c r="M30" s="164"/>
      <c r="P30" s="164"/>
    </row>
    <row r="31" spans="2:16" x14ac:dyDescent="0.25">
      <c r="B31" s="71"/>
      <c r="C31" s="72"/>
      <c r="D31" s="73"/>
      <c r="E31" s="73"/>
      <c r="F31" s="73"/>
      <c r="G31" s="73"/>
      <c r="H31" s="52"/>
      <c r="J31" s="163"/>
      <c r="M31" s="164"/>
      <c r="P31" s="164"/>
    </row>
    <row r="32" spans="2:16" x14ac:dyDescent="0.25">
      <c r="C32" s="70"/>
      <c r="J32" s="163"/>
      <c r="M32" s="164"/>
      <c r="P32" s="164"/>
    </row>
    <row r="33" spans="1:16" x14ac:dyDescent="0.25">
      <c r="B33" s="176" t="s">
        <v>41</v>
      </c>
      <c r="C33" s="38"/>
      <c r="D33" s="38"/>
      <c r="E33" s="38"/>
      <c r="F33" s="38"/>
      <c r="G33" s="38"/>
      <c r="H33" s="39"/>
      <c r="J33" s="163"/>
      <c r="M33" s="164"/>
      <c r="P33" s="164"/>
    </row>
    <row r="34" spans="1:16" ht="15.75" thickBot="1" x14ac:dyDescent="0.3">
      <c r="B34" s="56"/>
      <c r="C34" s="27" t="s">
        <v>42</v>
      </c>
      <c r="D34" s="100" t="s">
        <v>127</v>
      </c>
      <c r="F34" s="27" t="s">
        <v>44</v>
      </c>
      <c r="G34" s="4" t="s">
        <v>45</v>
      </c>
      <c r="H34" s="44"/>
      <c r="J34" s="163"/>
      <c r="M34" s="164"/>
      <c r="P34" s="164"/>
    </row>
    <row r="35" spans="1:16" ht="15.75" thickBot="1" x14ac:dyDescent="0.3">
      <c r="B35" s="75" t="s">
        <v>128</v>
      </c>
      <c r="C35" s="76"/>
      <c r="D35" s="27" t="s">
        <v>13</v>
      </c>
      <c r="E35" s="67">
        <v>48</v>
      </c>
      <c r="F35" s="27" t="s">
        <v>14</v>
      </c>
      <c r="G35" s="181">
        <v>1219.2</v>
      </c>
      <c r="H35" s="44"/>
      <c r="J35" s="190" t="s">
        <v>129</v>
      </c>
      <c r="K35" s="191"/>
      <c r="L35" s="191"/>
      <c r="M35" s="191"/>
      <c r="N35" s="191"/>
      <c r="O35" s="191"/>
      <c r="P35" s="192"/>
    </row>
    <row r="36" spans="1:16" x14ac:dyDescent="0.25">
      <c r="B36" s="80"/>
      <c r="C36" s="76"/>
      <c r="D36" s="27" t="s">
        <v>17</v>
      </c>
      <c r="E36" s="67">
        <v>45</v>
      </c>
      <c r="F36" s="27" t="s">
        <v>18</v>
      </c>
      <c r="G36" s="181">
        <v>1143</v>
      </c>
      <c r="H36" s="44"/>
      <c r="J36" s="193" t="s">
        <v>130</v>
      </c>
      <c r="K36" s="194"/>
      <c r="L36" s="194"/>
      <c r="M36" s="194"/>
      <c r="N36" s="194"/>
      <c r="O36" s="194"/>
      <c r="P36" s="195"/>
    </row>
    <row r="37" spans="1:16" x14ac:dyDescent="0.25">
      <c r="B37" s="80"/>
      <c r="C37" s="76"/>
      <c r="D37" s="27" t="s">
        <v>20</v>
      </c>
      <c r="E37" s="67">
        <v>5</v>
      </c>
      <c r="F37" s="27" t="s">
        <v>21</v>
      </c>
      <c r="G37" s="181">
        <v>635</v>
      </c>
      <c r="H37" s="44"/>
      <c r="J37" s="196"/>
      <c r="K37" s="197"/>
      <c r="L37" s="197"/>
      <c r="M37" s="197"/>
      <c r="N37" s="197"/>
      <c r="O37" s="197"/>
      <c r="P37" s="198"/>
    </row>
    <row r="38" spans="1:16" x14ac:dyDescent="0.25">
      <c r="B38" s="87"/>
      <c r="C38" s="6"/>
      <c r="D38" s="88"/>
      <c r="H38" s="44"/>
      <c r="J38" s="196"/>
      <c r="K38" s="197"/>
      <c r="L38" s="197"/>
      <c r="M38" s="197"/>
      <c r="N38" s="197"/>
      <c r="O38" s="197"/>
      <c r="P38" s="198"/>
    </row>
    <row r="39" spans="1:16" ht="15.75" thickBot="1" x14ac:dyDescent="0.3">
      <c r="A39" s="44"/>
      <c r="B39" s="27" t="s">
        <v>50</v>
      </c>
      <c r="C39" s="67">
        <v>30</v>
      </c>
      <c r="D39" s="28" t="s">
        <v>51</v>
      </c>
      <c r="E39" s="100">
        <v>13.61</v>
      </c>
      <c r="F39" s="90" t="s">
        <v>52</v>
      </c>
      <c r="G39" s="90"/>
      <c r="H39" s="169">
        <v>31.25</v>
      </c>
      <c r="J39" s="199"/>
      <c r="K39" s="200"/>
      <c r="L39" s="200"/>
      <c r="M39" s="200"/>
      <c r="N39" s="200"/>
      <c r="O39" s="200"/>
      <c r="P39" s="201"/>
    </row>
    <row r="40" spans="1:16" x14ac:dyDescent="0.25">
      <c r="A40" s="44"/>
      <c r="B40" s="27" t="s">
        <v>53</v>
      </c>
      <c r="C40" s="67">
        <v>336</v>
      </c>
      <c r="D40" s="28" t="s">
        <v>54</v>
      </c>
      <c r="E40" s="181">
        <v>152.69999999999999</v>
      </c>
      <c r="H40" s="44"/>
      <c r="J40" s="202" t="s">
        <v>55</v>
      </c>
      <c r="K40" s="203"/>
      <c r="L40" s="203"/>
      <c r="M40" s="203"/>
      <c r="N40" s="203"/>
      <c r="O40" s="203"/>
      <c r="P40" s="204"/>
    </row>
    <row r="41" spans="1:16" ht="15.75" thickBot="1" x14ac:dyDescent="0.3">
      <c r="B41" s="99" t="s">
        <v>56</v>
      </c>
      <c r="C41" s="67">
        <f>C39+C40</f>
        <v>366</v>
      </c>
      <c r="D41" s="32" t="s">
        <v>57</v>
      </c>
      <c r="E41" s="100">
        <v>166.3</v>
      </c>
      <c r="F41" s="101" t="s">
        <v>58</v>
      </c>
      <c r="G41" s="101"/>
      <c r="H41" s="205">
        <v>3</v>
      </c>
      <c r="I41" s="56"/>
      <c r="J41" s="206"/>
      <c r="K41" s="207"/>
      <c r="L41" s="207"/>
      <c r="M41" s="207"/>
      <c r="N41" s="207"/>
      <c r="O41" s="207"/>
      <c r="P41" s="208"/>
    </row>
    <row r="43" spans="1:16" ht="15.75" x14ac:dyDescent="0.25">
      <c r="A43" s="106"/>
      <c r="B43" s="106"/>
      <c r="C43" s="106"/>
      <c r="D43" s="106"/>
      <c r="E43" s="106"/>
      <c r="F43" s="106"/>
      <c r="G43" s="106"/>
      <c r="H43" s="106"/>
      <c r="I43" s="106"/>
      <c r="J43" s="106"/>
      <c r="K43" s="106"/>
      <c r="L43" s="106"/>
      <c r="M43" s="106"/>
      <c r="N43" s="106"/>
      <c r="O43" s="106"/>
      <c r="P43" s="106"/>
    </row>
    <row r="44" spans="1:16" ht="15.75" x14ac:dyDescent="0.25">
      <c r="B44" s="70" t="s">
        <v>59</v>
      </c>
      <c r="I44" s="6"/>
      <c r="P44" s="107"/>
    </row>
    <row r="45" spans="1:16" ht="16.5" thickBot="1" x14ac:dyDescent="0.3">
      <c r="B45" s="108"/>
      <c r="C45" s="7"/>
      <c r="D45" s="109"/>
      <c r="E45" s="109"/>
      <c r="F45" s="7"/>
      <c r="G45" s="110"/>
      <c r="H45" s="110"/>
      <c r="I45" s="111"/>
      <c r="J45" s="112"/>
      <c r="K45" s="108"/>
      <c r="L45" s="111"/>
      <c r="M45" s="113"/>
      <c r="N45" s="111"/>
      <c r="O45" s="113"/>
    </row>
    <row r="46" spans="1:16" x14ac:dyDescent="0.25">
      <c r="B46" s="114" t="s">
        <v>60</v>
      </c>
      <c r="C46" s="70"/>
      <c r="D46" s="209" t="s">
        <v>61</v>
      </c>
      <c r="E46" s="209"/>
      <c r="F46" s="116"/>
      <c r="G46" s="210" t="s">
        <v>62</v>
      </c>
      <c r="H46" s="210"/>
      <c r="I46" s="70"/>
      <c r="J46" s="210" t="s">
        <v>63</v>
      </c>
      <c r="K46" s="210"/>
      <c r="L46" s="70"/>
      <c r="M46" s="114" t="s">
        <v>64</v>
      </c>
      <c r="N46" s="70"/>
      <c r="O46" s="118" t="s">
        <v>65</v>
      </c>
    </row>
    <row r="47" spans="1:16" x14ac:dyDescent="0.25">
      <c r="B47" s="119" t="s">
        <v>66</v>
      </c>
      <c r="C47" s="70"/>
      <c r="D47" s="116"/>
      <c r="E47" s="116"/>
      <c r="F47" s="116"/>
      <c r="G47" s="70"/>
      <c r="H47" s="70"/>
      <c r="I47" s="70"/>
      <c r="J47" s="70"/>
      <c r="K47" s="70"/>
      <c r="L47" s="70"/>
      <c r="M47" s="118"/>
      <c r="N47" s="70"/>
      <c r="O47" s="118"/>
    </row>
  </sheetData>
  <mergeCells count="25">
    <mergeCell ref="J40:P41"/>
    <mergeCell ref="F41:G41"/>
    <mergeCell ref="D46:E46"/>
    <mergeCell ref="G46:H46"/>
    <mergeCell ref="J46:K46"/>
    <mergeCell ref="B17:B19"/>
    <mergeCell ref="J17:M17"/>
    <mergeCell ref="N17:P17"/>
    <mergeCell ref="J27:P27"/>
    <mergeCell ref="B35:C37"/>
    <mergeCell ref="J35:P35"/>
    <mergeCell ref="J36:P39"/>
    <mergeCell ref="F39:G39"/>
    <mergeCell ref="D8:F8"/>
    <mergeCell ref="B9:C9"/>
    <mergeCell ref="J9:M9"/>
    <mergeCell ref="N9:P9"/>
    <mergeCell ref="B12:B14"/>
    <mergeCell ref="G12:G14"/>
    <mergeCell ref="D1:N1"/>
    <mergeCell ref="D2:N2"/>
    <mergeCell ref="D5:F5"/>
    <mergeCell ref="D6:F6"/>
    <mergeCell ref="B7:C7"/>
    <mergeCell ref="D7:F7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67A7B9-76BF-4855-A79C-AED4F5F58191}">
  <dimension ref="A1:I36"/>
  <sheetViews>
    <sheetView showGridLines="0" workbookViewId="0">
      <selection activeCell="K21" sqref="K21"/>
    </sheetView>
  </sheetViews>
  <sheetFormatPr defaultRowHeight="15" x14ac:dyDescent="0.25"/>
  <cols>
    <col min="1" max="1" width="18.5703125" customWidth="1"/>
    <col min="2" max="2" width="15.5703125" customWidth="1"/>
    <col min="4" max="4" width="23.7109375" customWidth="1"/>
  </cols>
  <sheetData>
    <row r="1" spans="1:9" ht="15.75" thickBot="1" x14ac:dyDescent="0.3">
      <c r="A1" s="211" t="s">
        <v>67</v>
      </c>
      <c r="B1" s="212"/>
      <c r="C1" s="212"/>
      <c r="D1" s="213"/>
      <c r="E1" s="111"/>
      <c r="F1" s="124"/>
      <c r="G1" s="111" t="s">
        <v>68</v>
      </c>
      <c r="H1" s="111"/>
      <c r="I1" s="111"/>
    </row>
    <row r="2" spans="1:9" ht="15.75" thickBot="1" x14ac:dyDescent="0.3">
      <c r="A2" s="121" t="s">
        <v>69</v>
      </c>
      <c r="B2" s="123"/>
      <c r="C2" s="121" t="s">
        <v>70</v>
      </c>
      <c r="D2" s="123"/>
      <c r="E2" s="111"/>
      <c r="F2" s="125"/>
      <c r="G2" s="126" t="s">
        <v>71</v>
      </c>
      <c r="H2" s="126"/>
      <c r="I2" s="126"/>
    </row>
    <row r="3" spans="1:9" x14ac:dyDescent="0.25">
      <c r="A3" s="127" t="s">
        <v>72</v>
      </c>
      <c r="B3" s="127"/>
      <c r="C3" s="214">
        <v>0</v>
      </c>
      <c r="D3" s="214"/>
      <c r="E3" s="111"/>
      <c r="F3" s="111"/>
      <c r="G3" s="126"/>
      <c r="H3" s="126"/>
      <c r="I3" s="126"/>
    </row>
    <row r="4" spans="1:9" x14ac:dyDescent="0.25">
      <c r="A4" s="129" t="s">
        <v>73</v>
      </c>
      <c r="B4" s="129"/>
      <c r="C4" s="215">
        <v>0</v>
      </c>
      <c r="D4" s="215"/>
      <c r="E4" s="111"/>
      <c r="F4" s="111"/>
      <c r="G4" s="111"/>
      <c r="H4" s="111"/>
      <c r="I4" s="111"/>
    </row>
    <row r="5" spans="1:9" x14ac:dyDescent="0.25">
      <c r="A5" s="129" t="s">
        <v>74</v>
      </c>
      <c r="B5" s="129"/>
      <c r="C5" s="215">
        <v>0</v>
      </c>
      <c r="D5" s="215"/>
      <c r="E5" s="111"/>
      <c r="F5" s="111"/>
      <c r="G5" s="111"/>
      <c r="H5" s="111"/>
      <c r="I5" s="111"/>
    </row>
    <row r="6" spans="1:9" x14ac:dyDescent="0.25">
      <c r="A6" s="129" t="s">
        <v>75</v>
      </c>
      <c r="B6" s="129"/>
      <c r="C6" s="215">
        <v>0</v>
      </c>
      <c r="D6" s="215"/>
      <c r="E6" s="111"/>
      <c r="F6" s="111"/>
      <c r="G6" s="111"/>
      <c r="H6" s="111"/>
      <c r="I6" s="111"/>
    </row>
    <row r="7" spans="1:9" x14ac:dyDescent="0.25">
      <c r="A7" s="129" t="s">
        <v>76</v>
      </c>
      <c r="B7" s="129"/>
      <c r="C7" s="215">
        <v>0</v>
      </c>
      <c r="D7" s="215"/>
      <c r="E7" s="111"/>
      <c r="F7" s="111"/>
      <c r="G7" s="111"/>
      <c r="H7" s="111"/>
      <c r="I7" s="111"/>
    </row>
    <row r="8" spans="1:9" x14ac:dyDescent="0.25">
      <c r="A8" s="129" t="s">
        <v>77</v>
      </c>
      <c r="B8" s="129"/>
      <c r="C8" s="215">
        <v>0</v>
      </c>
      <c r="D8" s="215"/>
      <c r="E8" s="111"/>
      <c r="F8" s="111"/>
      <c r="G8" s="111"/>
      <c r="H8" s="111"/>
      <c r="I8" s="111"/>
    </row>
    <row r="9" spans="1:9" x14ac:dyDescent="0.25">
      <c r="A9" s="129" t="s">
        <v>78</v>
      </c>
      <c r="B9" s="129"/>
      <c r="C9" s="215">
        <v>0</v>
      </c>
      <c r="D9" s="215"/>
      <c r="E9" s="111"/>
      <c r="F9" s="111"/>
      <c r="G9" s="111"/>
      <c r="H9" s="111"/>
      <c r="I9" s="111"/>
    </row>
    <row r="10" spans="1:9" x14ac:dyDescent="0.25">
      <c r="A10" s="129" t="s">
        <v>79</v>
      </c>
      <c r="B10" s="129"/>
      <c r="C10" s="215">
        <v>0</v>
      </c>
      <c r="D10" s="215"/>
      <c r="E10" s="111"/>
      <c r="F10" s="111"/>
      <c r="G10" s="111"/>
      <c r="H10" s="111"/>
      <c r="I10" s="111"/>
    </row>
    <row r="11" spans="1:9" x14ac:dyDescent="0.25">
      <c r="A11" s="131" t="s">
        <v>80</v>
      </c>
      <c r="B11" s="132"/>
      <c r="C11" s="216">
        <v>3.25</v>
      </c>
      <c r="D11" s="217"/>
      <c r="E11" s="111"/>
      <c r="F11" s="111"/>
      <c r="G11" s="111"/>
      <c r="H11" s="111"/>
      <c r="I11" s="111"/>
    </row>
    <row r="12" spans="1:9" x14ac:dyDescent="0.25">
      <c r="A12" s="129" t="s">
        <v>81</v>
      </c>
      <c r="B12" s="129"/>
      <c r="C12" s="215">
        <v>15</v>
      </c>
      <c r="D12" s="215"/>
      <c r="E12" s="111"/>
      <c r="F12" s="111"/>
      <c r="G12" s="111"/>
      <c r="H12" s="111"/>
      <c r="I12" s="111"/>
    </row>
    <row r="13" spans="1:9" x14ac:dyDescent="0.25">
      <c r="A13" s="129" t="s">
        <v>82</v>
      </c>
      <c r="B13" s="129"/>
      <c r="C13" s="215">
        <v>0</v>
      </c>
      <c r="D13" s="215"/>
      <c r="E13" s="111"/>
      <c r="F13" s="111"/>
      <c r="G13" s="111"/>
      <c r="H13" s="111"/>
      <c r="I13" s="111"/>
    </row>
    <row r="14" spans="1:9" x14ac:dyDescent="0.25">
      <c r="A14" s="133" t="s">
        <v>83</v>
      </c>
      <c r="B14" s="134"/>
      <c r="C14" s="218">
        <f>SUM(C3:D13)</f>
        <v>18.25</v>
      </c>
      <c r="D14" s="219"/>
      <c r="E14" s="111"/>
      <c r="F14" s="111"/>
      <c r="G14" s="111"/>
      <c r="H14" s="111"/>
      <c r="I14" s="111"/>
    </row>
    <row r="15" spans="1:9" x14ac:dyDescent="0.25">
      <c r="A15" s="133" t="s">
        <v>84</v>
      </c>
      <c r="B15" s="134"/>
      <c r="C15" s="218">
        <f>C14/[1]Example!D22</f>
        <v>4.5625</v>
      </c>
      <c r="D15" s="219"/>
      <c r="E15" s="111"/>
      <c r="F15" s="111"/>
      <c r="G15" s="111"/>
      <c r="H15" s="111"/>
      <c r="I15" s="111"/>
    </row>
    <row r="16" spans="1:9" x14ac:dyDescent="0.25">
      <c r="A16" s="111" t="s">
        <v>85</v>
      </c>
      <c r="B16" s="111"/>
      <c r="C16" s="111"/>
      <c r="D16" s="111"/>
      <c r="E16" s="111"/>
      <c r="F16" s="111"/>
      <c r="G16" s="111"/>
      <c r="H16" s="111"/>
      <c r="I16" s="111"/>
    </row>
    <row r="17" spans="1:9" x14ac:dyDescent="0.25">
      <c r="A17" s="111"/>
      <c r="B17" s="111"/>
      <c r="C17" s="111"/>
      <c r="D17" s="111"/>
      <c r="E17" s="111"/>
      <c r="F17" s="111"/>
      <c r="G17" s="111"/>
      <c r="H17" s="111"/>
      <c r="I17" s="111"/>
    </row>
    <row r="18" spans="1:9" x14ac:dyDescent="0.25">
      <c r="A18" s="111"/>
      <c r="B18" s="111"/>
      <c r="C18" s="111"/>
      <c r="D18" s="111"/>
      <c r="E18" s="111"/>
      <c r="F18" s="111"/>
      <c r="G18" s="111"/>
      <c r="H18" s="111"/>
      <c r="I18" s="111"/>
    </row>
    <row r="19" spans="1:9" x14ac:dyDescent="0.25">
      <c r="A19" s="111"/>
      <c r="B19" s="111"/>
      <c r="C19" s="111"/>
      <c r="D19" s="111"/>
      <c r="E19" s="111"/>
      <c r="F19" s="111"/>
      <c r="G19" s="111"/>
      <c r="H19" s="111"/>
      <c r="I19" s="111"/>
    </row>
    <row r="20" spans="1:9" ht="15.75" thickBot="1" x14ac:dyDescent="0.3">
      <c r="A20" s="111" t="s">
        <v>86</v>
      </c>
      <c r="B20" s="111"/>
      <c r="C20" s="137" t="s">
        <v>87</v>
      </c>
      <c r="D20" s="137" t="s">
        <v>88</v>
      </c>
      <c r="E20" s="137" t="s">
        <v>89</v>
      </c>
      <c r="F20" s="137" t="s">
        <v>90</v>
      </c>
      <c r="G20" s="137" t="s">
        <v>91</v>
      </c>
      <c r="H20" s="111"/>
      <c r="I20" s="111"/>
    </row>
    <row r="21" spans="1:9" ht="15.75" thickBot="1" x14ac:dyDescent="0.3">
      <c r="A21" s="111"/>
      <c r="B21" s="111"/>
      <c r="C21" s="220">
        <v>150000</v>
      </c>
      <c r="D21" s="220">
        <v>325000</v>
      </c>
      <c r="E21" s="220">
        <v>547000</v>
      </c>
      <c r="F21" s="220">
        <v>350000</v>
      </c>
      <c r="G21" s="221">
        <v>235000</v>
      </c>
      <c r="H21" s="111"/>
      <c r="I21" s="111"/>
    </row>
    <row r="22" spans="1:9" ht="15.75" thickBot="1" x14ac:dyDescent="0.3">
      <c r="A22" s="111"/>
      <c r="B22" s="111"/>
      <c r="C22" s="111"/>
      <c r="D22" s="111"/>
      <c r="E22" s="111"/>
      <c r="F22" s="111"/>
      <c r="G22" s="111"/>
      <c r="H22" s="111"/>
      <c r="I22" s="111"/>
    </row>
    <row r="23" spans="1:9" ht="15.75" thickBot="1" x14ac:dyDescent="0.3">
      <c r="A23" s="111" t="s">
        <v>92</v>
      </c>
      <c r="B23" s="141">
        <f>MAX(C21:G21)</f>
        <v>547000</v>
      </c>
      <c r="C23" s="111"/>
      <c r="D23" s="111" t="s">
        <v>93</v>
      </c>
      <c r="E23" s="142">
        <f>B24*C35/[1]Example!D22</f>
        <v>6270</v>
      </c>
      <c r="F23" s="111"/>
      <c r="G23" s="111"/>
      <c r="H23" s="111"/>
      <c r="I23" s="111"/>
    </row>
    <row r="24" spans="1:9" ht="15.75" thickBot="1" x14ac:dyDescent="0.3">
      <c r="A24" s="111" t="s">
        <v>94</v>
      </c>
      <c r="B24" s="143">
        <f>ROUNDUP(B23/240,0.01)</f>
        <v>2280</v>
      </c>
      <c r="C24" s="111"/>
      <c r="D24" s="111" t="s">
        <v>95</v>
      </c>
      <c r="E24" s="142">
        <f>ROUNDUP(E23/[1]Example!D24,0.01)</f>
        <v>1568</v>
      </c>
      <c r="F24" s="111"/>
      <c r="G24" s="111"/>
      <c r="H24" s="111"/>
      <c r="I24" s="111"/>
    </row>
    <row r="25" spans="1:9" ht="15.75" thickBot="1" x14ac:dyDescent="0.3">
      <c r="A25" s="111"/>
      <c r="B25" s="111"/>
      <c r="C25" s="111"/>
      <c r="D25" s="111"/>
      <c r="E25" s="111"/>
      <c r="F25" s="111"/>
      <c r="G25" s="111"/>
      <c r="H25" s="111"/>
      <c r="I25" s="111"/>
    </row>
    <row r="26" spans="1:9" ht="15.75" thickBot="1" x14ac:dyDescent="0.3">
      <c r="A26" s="121" t="s">
        <v>96</v>
      </c>
      <c r="B26" s="122"/>
      <c r="C26" s="122"/>
      <c r="D26" s="123"/>
      <c r="E26" s="111"/>
      <c r="F26" s="111"/>
      <c r="G26" s="111"/>
      <c r="H26" s="111"/>
      <c r="I26" s="111"/>
    </row>
    <row r="27" spans="1:9" ht="15.75" thickBot="1" x14ac:dyDescent="0.3">
      <c r="A27" s="121" t="s">
        <v>97</v>
      </c>
      <c r="B27" s="123"/>
      <c r="C27" s="121" t="s">
        <v>98</v>
      </c>
      <c r="D27" s="123"/>
      <c r="E27" s="111"/>
      <c r="F27" s="111"/>
      <c r="G27" s="111"/>
      <c r="H27" s="111"/>
      <c r="I27" s="111"/>
    </row>
    <row r="28" spans="1:9" x14ac:dyDescent="0.25">
      <c r="A28" s="144" t="s">
        <v>99</v>
      </c>
      <c r="B28" s="145"/>
      <c r="C28" s="222">
        <v>1</v>
      </c>
      <c r="D28" s="223"/>
      <c r="E28" s="111"/>
      <c r="F28" s="111"/>
      <c r="G28" s="111"/>
      <c r="H28" s="111"/>
      <c r="I28" s="111"/>
    </row>
    <row r="29" spans="1:9" x14ac:dyDescent="0.25">
      <c r="A29" s="133" t="s">
        <v>100</v>
      </c>
      <c r="B29" s="134"/>
      <c r="C29" s="224">
        <v>1</v>
      </c>
      <c r="D29" s="225"/>
      <c r="E29" s="111"/>
      <c r="F29" s="111"/>
      <c r="G29" s="111"/>
      <c r="H29" s="111"/>
      <c r="I29" s="111"/>
    </row>
    <row r="30" spans="1:9" x14ac:dyDescent="0.25">
      <c r="A30" s="133" t="s">
        <v>101</v>
      </c>
      <c r="B30" s="134"/>
      <c r="C30" s="224">
        <v>2</v>
      </c>
      <c r="D30" s="225"/>
      <c r="E30" s="111"/>
      <c r="F30" s="111"/>
      <c r="G30" s="111"/>
      <c r="H30" s="111"/>
      <c r="I30" s="111"/>
    </row>
    <row r="31" spans="1:9" x14ac:dyDescent="0.25">
      <c r="A31" s="133" t="s">
        <v>102</v>
      </c>
      <c r="B31" s="134"/>
      <c r="C31" s="224">
        <v>2</v>
      </c>
      <c r="D31" s="225"/>
      <c r="E31" s="111"/>
      <c r="F31" s="111"/>
      <c r="G31" s="111"/>
      <c r="H31" s="111"/>
      <c r="I31" s="111"/>
    </row>
    <row r="32" spans="1:9" x14ac:dyDescent="0.25">
      <c r="A32" s="133" t="s">
        <v>103</v>
      </c>
      <c r="B32" s="134"/>
      <c r="C32" s="224">
        <v>2</v>
      </c>
      <c r="D32" s="225"/>
      <c r="E32" s="111"/>
      <c r="F32" s="111"/>
      <c r="G32" s="111"/>
      <c r="H32" s="111"/>
      <c r="I32" s="111"/>
    </row>
    <row r="33" spans="1:9" x14ac:dyDescent="0.25">
      <c r="A33" s="133" t="s">
        <v>104</v>
      </c>
      <c r="B33" s="134"/>
      <c r="C33" s="224">
        <v>2</v>
      </c>
      <c r="D33" s="225"/>
      <c r="E33" s="111"/>
      <c r="F33" s="111"/>
      <c r="G33" s="111"/>
      <c r="H33" s="111"/>
      <c r="I33" s="111"/>
    </row>
    <row r="34" spans="1:9" x14ac:dyDescent="0.25">
      <c r="A34" s="133" t="s">
        <v>105</v>
      </c>
      <c r="B34" s="134"/>
      <c r="C34" s="224">
        <v>1</v>
      </c>
      <c r="D34" s="225"/>
      <c r="E34" s="111"/>
      <c r="F34" s="111"/>
      <c r="G34" s="111"/>
      <c r="H34" s="111"/>
      <c r="I34" s="111"/>
    </row>
    <row r="35" spans="1:9" x14ac:dyDescent="0.25">
      <c r="A35" s="133" t="s">
        <v>106</v>
      </c>
      <c r="B35" s="134"/>
      <c r="C35" s="150">
        <f>SUM(C28:D34)</f>
        <v>11</v>
      </c>
      <c r="D35" s="151"/>
      <c r="E35" s="111"/>
      <c r="F35" s="111"/>
      <c r="G35" s="111"/>
      <c r="H35" s="111"/>
      <c r="I35" s="111"/>
    </row>
    <row r="36" spans="1:9" x14ac:dyDescent="0.25">
      <c r="A36" s="111" t="s">
        <v>107</v>
      </c>
      <c r="B36" s="111"/>
      <c r="C36" s="111"/>
      <c r="D36" s="111"/>
      <c r="E36" s="111"/>
      <c r="F36" s="111"/>
      <c r="G36" s="111"/>
      <c r="H36" s="111"/>
      <c r="I36" s="111"/>
    </row>
  </sheetData>
  <mergeCells count="49">
    <mergeCell ref="A33:B33"/>
    <mergeCell ref="C33:D33"/>
    <mergeCell ref="A34:B34"/>
    <mergeCell ref="C34:D34"/>
    <mergeCell ref="A35:B35"/>
    <mergeCell ref="C35:D35"/>
    <mergeCell ref="A30:B30"/>
    <mergeCell ref="C30:D30"/>
    <mergeCell ref="A31:B31"/>
    <mergeCell ref="C31:D31"/>
    <mergeCell ref="A32:B32"/>
    <mergeCell ref="C32:D32"/>
    <mergeCell ref="A26:D26"/>
    <mergeCell ref="A27:B27"/>
    <mergeCell ref="C27:D27"/>
    <mergeCell ref="A28:B28"/>
    <mergeCell ref="C28:D28"/>
    <mergeCell ref="A29:B29"/>
    <mergeCell ref="C29:D29"/>
    <mergeCell ref="A13:B13"/>
    <mergeCell ref="C13:D13"/>
    <mergeCell ref="A14:B14"/>
    <mergeCell ref="C14:D14"/>
    <mergeCell ref="A15:B15"/>
    <mergeCell ref="C15:D15"/>
    <mergeCell ref="A10:B10"/>
    <mergeCell ref="C10:D10"/>
    <mergeCell ref="A11:B11"/>
    <mergeCell ref="C11:D11"/>
    <mergeCell ref="A12:B12"/>
    <mergeCell ref="C12:D12"/>
    <mergeCell ref="A7:B7"/>
    <mergeCell ref="C7:D7"/>
    <mergeCell ref="A8:B8"/>
    <mergeCell ref="C8:D8"/>
    <mergeCell ref="A9:B9"/>
    <mergeCell ref="C9:D9"/>
    <mergeCell ref="A4:B4"/>
    <mergeCell ref="C4:D4"/>
    <mergeCell ref="A5:B5"/>
    <mergeCell ref="C5:D5"/>
    <mergeCell ref="A6:B6"/>
    <mergeCell ref="C6:D6"/>
    <mergeCell ref="A1:D1"/>
    <mergeCell ref="A2:B2"/>
    <mergeCell ref="C2:D2"/>
    <mergeCell ref="G2:I3"/>
    <mergeCell ref="A3:B3"/>
    <mergeCell ref="C3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PDS</vt:lpstr>
      <vt:lpstr>Cost &amp; Fleet Calculation</vt:lpstr>
      <vt:lpstr>Example</vt:lpstr>
      <vt:lpstr>Ex. Cost &amp; Fleet Calculation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Price, John</dc:creator>
  <cp:lastModifiedBy>Price, John</cp:lastModifiedBy>
  <dcterms:created xsi:type="dcterms:W3CDTF">2025-09-03T15:52:38Z</dcterms:created>
  <dcterms:modified xsi:type="dcterms:W3CDTF">2025-09-03T16:01:32Z</dcterms:modified>
</cp:coreProperties>
</file>